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1290" windowWidth="12120" windowHeight="8445" activeTab="1"/>
  </bookViews>
  <sheets>
    <sheet name="2005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<sst xmlns="http://schemas.openxmlformats.org/spreadsheetml/2006/main" count="2237" uniqueCount="924">
  <si>
    <t>1479 Sayılı Kanuna Göre</t>
  </si>
  <si>
    <t>2926 Sayılı Kanuna Göre</t>
  </si>
  <si>
    <t>Toplam</t>
  </si>
  <si>
    <t>Aylık Alanlar</t>
  </si>
  <si>
    <t>İl</t>
  </si>
  <si>
    <t>İlçe</t>
  </si>
  <si>
    <t>Aktif Sigortalı Sayısı</t>
  </si>
  <si>
    <t>Yaşlılık
Aylığı</t>
  </si>
  <si>
    <t>Malüllük Aylığı</t>
  </si>
  <si>
    <t>Hak
Sahibi</t>
  </si>
  <si>
    <t>ADANA</t>
  </si>
  <si>
    <t>MERKEZ</t>
  </si>
  <si>
    <t>CEYHAN</t>
  </si>
  <si>
    <t>FEKE</t>
  </si>
  <si>
    <t>KARAİSALI</t>
  </si>
  <si>
    <t>KARATAŞ</t>
  </si>
  <si>
    <t>KOZAN</t>
  </si>
  <si>
    <t>İMAMOĞLU</t>
  </si>
  <si>
    <t>POZANTI</t>
  </si>
  <si>
    <t>SAİMBEYLİ</t>
  </si>
  <si>
    <t>YUMURTALIK</t>
  </si>
  <si>
    <t>ALADAĞ</t>
  </si>
  <si>
    <t>SEYHAN</t>
  </si>
  <si>
    <t>TUFANBEYLİ</t>
  </si>
  <si>
    <t>YÜREĞİR</t>
  </si>
  <si>
    <t>TOPLAM</t>
  </si>
  <si>
    <t>ADIYAMAN</t>
  </si>
  <si>
    <t>BESNİ</t>
  </si>
  <si>
    <t>ÇELİKHAN</t>
  </si>
  <si>
    <t>GERGER</t>
  </si>
  <si>
    <t>GÖLBAŞI</t>
  </si>
  <si>
    <t>KAHTA</t>
  </si>
  <si>
    <t>SAMSAT</t>
  </si>
  <si>
    <t>SİNCİK</t>
  </si>
  <si>
    <t>TUT</t>
  </si>
  <si>
    <t>AFYON</t>
  </si>
  <si>
    <t>BOLVADİN</t>
  </si>
  <si>
    <t>ÇAY</t>
  </si>
  <si>
    <t>DAZKIRI</t>
  </si>
  <si>
    <t>DİNAR</t>
  </si>
  <si>
    <t>EMİRDAĞ</t>
  </si>
  <si>
    <t>İHSANİYE</t>
  </si>
  <si>
    <t>SANDIKLI</t>
  </si>
  <si>
    <t>SİNCANLI</t>
  </si>
  <si>
    <t>SULTANDAĞI</t>
  </si>
  <si>
    <t>ŞUHUT</t>
  </si>
  <si>
    <t>BAYAT</t>
  </si>
  <si>
    <t>BAŞMAKÇI</t>
  </si>
  <si>
    <t>İSCEHİSAR</t>
  </si>
  <si>
    <t>ÇOBANLAR</t>
  </si>
  <si>
    <t>EVCİLER</t>
  </si>
  <si>
    <t>HOCALAR</t>
  </si>
  <si>
    <t>KIZILÖREN</t>
  </si>
  <si>
    <t>AĞRI</t>
  </si>
  <si>
    <t>DİYADİN</t>
  </si>
  <si>
    <t>DOĞUBEYAZIT</t>
  </si>
  <si>
    <t>ELEŞKİRT</t>
  </si>
  <si>
    <t>HAMUR</t>
  </si>
  <si>
    <t>PATNOS</t>
  </si>
  <si>
    <t>TAŞLIÇAY</t>
  </si>
  <si>
    <t>TUTAK</t>
  </si>
  <si>
    <t>AMASYA</t>
  </si>
  <si>
    <t>GÖYNÜCEK</t>
  </si>
  <si>
    <t>GÜMÜŞHACIKÖY</t>
  </si>
  <si>
    <t>MERZİFON</t>
  </si>
  <si>
    <t>SULUOVA</t>
  </si>
  <si>
    <t>TAŞOVA</t>
  </si>
  <si>
    <t>HAMAMÖZÜ</t>
  </si>
  <si>
    <t>ANKARA</t>
  </si>
  <si>
    <t>ALTINDAĞ</t>
  </si>
  <si>
    <t>AYAŞ</t>
  </si>
  <si>
    <t>BALA</t>
  </si>
  <si>
    <t>BEYPAZARI</t>
  </si>
  <si>
    <t>ÇAMLIDERE</t>
  </si>
  <si>
    <t>ÇANKAYA</t>
  </si>
  <si>
    <t>ÇUBUK</t>
  </si>
  <si>
    <t>ELMADAĞI</t>
  </si>
  <si>
    <t>GÜDÜL</t>
  </si>
  <si>
    <t>HAYMANA</t>
  </si>
  <si>
    <t>KALECİK</t>
  </si>
  <si>
    <t>KIZILCAHAMAM</t>
  </si>
  <si>
    <t>NALLIHAN</t>
  </si>
  <si>
    <t>POLATLI</t>
  </si>
  <si>
    <t>Ş.KOÇHİSAR</t>
  </si>
  <si>
    <t>Y.MAHALLE</t>
  </si>
  <si>
    <t>KAZAN</t>
  </si>
  <si>
    <t>KEÇİÖREN</t>
  </si>
  <si>
    <t>MAMAK</t>
  </si>
  <si>
    <t>SİNCAN</t>
  </si>
  <si>
    <t>AKYURT</t>
  </si>
  <si>
    <t>ETİMESGUT</t>
  </si>
  <si>
    <t>EVREN</t>
  </si>
  <si>
    <t>ANTALYA</t>
  </si>
  <si>
    <t>AKSEKİ</t>
  </si>
  <si>
    <t>ALANYA</t>
  </si>
  <si>
    <t>ELMALI</t>
  </si>
  <si>
    <t>FİNİKE</t>
  </si>
  <si>
    <t>GAZİPAŞA</t>
  </si>
  <si>
    <t>GÜNDOĞMUŞ</t>
  </si>
  <si>
    <t>KAŞ</t>
  </si>
  <si>
    <t>KORKUTELİ</t>
  </si>
  <si>
    <t>KUMLUCA</t>
  </si>
  <si>
    <t>MANAVGAT</t>
  </si>
  <si>
    <t>SERİK</t>
  </si>
  <si>
    <t>KALE</t>
  </si>
  <si>
    <t>İBRADI</t>
  </si>
  <si>
    <t>KEMER</t>
  </si>
  <si>
    <t>ARTVİN</t>
  </si>
  <si>
    <t>ARDANUÇ</t>
  </si>
  <si>
    <t>ARHAVİ</t>
  </si>
  <si>
    <t>BORÇKA</t>
  </si>
  <si>
    <t>HOPA</t>
  </si>
  <si>
    <t>ŞAVŞAT</t>
  </si>
  <si>
    <t>YUSUFELİ</t>
  </si>
  <si>
    <t>MURGUL</t>
  </si>
  <si>
    <t>AYDIN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</si>
  <si>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</si>
  <si>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</si>
  <si>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</si>
  <si>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</si>
  <si>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</si>
  <si>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</si>
  <si>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</si>
  <si>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</si>
  <si>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</si>
  <si>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</si>
  <si>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</si>
  <si>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</si>
  <si>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</si>
  <si>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</si>
  <si>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</si>
  <si>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YENİHİSAR</t>
  </si>
  <si>
    <t>BALIKESİR</t>
  </si>
  <si>
    <t>AYVALIK</t>
  </si>
  <si>
    <t>BALYA</t>
  </si>
  <si>
    <t>BANDIRMA</t>
  </si>
  <si>
    <t>BİGADİÇ</t>
  </si>
  <si>
    <t>BURHANİYE</t>
  </si>
  <si>
    <t>DURSUNBEY</t>
  </si>
  <si>
    <t>EDREMİT</t>
  </si>
  <si>
    <t>ERDEK</t>
  </si>
  <si>
    <t>GÖNEN</t>
  </si>
  <si>
    <t>HAVRAN</t>
  </si>
  <si>
    <t>İVRİNDİ</t>
  </si>
  <si>
    <t>KEPSUT</t>
  </si>
  <si>
    <t>MANYAS</t>
  </si>
  <si>
    <t>SAVAŞTEPE</t>
  </si>
  <si>
    <t>SINDIRGI</t>
  </si>
  <si>
    <t>SUSURLUK</t>
  </si>
  <si>
    <t>MARMARA</t>
  </si>
  <si>
    <t>GÖMEÇ</t>
  </si>
  <si>
    <t>BİLECİK</t>
  </si>
  <si>
    <t>BOZÜYÜK</t>
  </si>
  <si>
    <t>GÖLPAZARI</t>
  </si>
  <si>
    <t>OSMANELİ</t>
  </si>
  <si>
    <t>PAZARYERİ</t>
  </si>
  <si>
    <t>SÖĞÜT</t>
  </si>
  <si>
    <t>İNHİSAR</t>
  </si>
  <si>
    <t>BİNGÖL</t>
  </si>
  <si>
    <t>GENÇ</t>
  </si>
  <si>
    <t>KARLIOVA</t>
  </si>
  <si>
    <t>KIĞI</t>
  </si>
  <si>
    <t>SOLHAN</t>
  </si>
  <si>
    <t>ADAKLI</t>
  </si>
  <si>
    <t>YAYLADERE</t>
  </si>
  <si>
    <t>YEDİSU</t>
  </si>
  <si>
    <t>BİTLİS</t>
  </si>
  <si>
    <t>ADİLCEVAZ</t>
  </si>
  <si>
    <t>AHLAT</t>
  </si>
  <si>
    <t>HİZAN</t>
  </si>
  <si>
    <t>MUTKİ</t>
  </si>
  <si>
    <t>TATVAN</t>
  </si>
  <si>
    <t>GÜROYMAK</t>
  </si>
  <si>
    <t>BOLU</t>
  </si>
  <si>
    <t>GEREDE</t>
  </si>
  <si>
    <t>GÖYNÜK</t>
  </si>
  <si>
    <t>KIBRISCIK</t>
  </si>
  <si>
    <t>MENGEN</t>
  </si>
  <si>
    <t>MUDURNU</t>
  </si>
  <si>
    <t>SEBEN</t>
  </si>
  <si>
    <t>DÖRTDİVAN</t>
  </si>
  <si>
    <t>YENİÇAĞA</t>
  </si>
  <si>
    <t>BURDUR</t>
  </si>
  <si>
    <t>AĞLASUN</t>
  </si>
  <si>
    <t>BUCAK</t>
  </si>
  <si>
    <t>GÖLHİSAR</t>
  </si>
  <si>
    <t>TEFENNİ</t>
  </si>
  <si>
    <t>YEŞİLOVA</t>
  </si>
  <si>
    <t>KARAMANLI</t>
  </si>
  <si>
    <t>ALTINYAYLA</t>
  </si>
  <si>
    <t>ÇAVDIR</t>
  </si>
  <si>
    <t>ÇELTİKÇİ</t>
  </si>
  <si>
    <t>BURSA</t>
  </si>
  <si>
    <t>GEMLİK</t>
  </si>
  <si>
    <t>İNEGÖL</t>
  </si>
  <si>
    <t>İZNİK</t>
  </si>
  <si>
    <t>KARACABEY</t>
  </si>
  <si>
    <t>KELES</t>
  </si>
  <si>
    <t>MUDANYA</t>
  </si>
  <si>
    <t>M.KEMALPAŞA</t>
  </si>
  <si>
    <t>ORHANELİ</t>
  </si>
  <si>
    <t>ORHANGAZİ</t>
  </si>
  <si>
    <t>YENİŞEHİR</t>
  </si>
  <si>
    <t>BÜYÜKORHAN</t>
  </si>
  <si>
    <t>HARMANCIK</t>
  </si>
  <si>
    <t>OSMANGAZİ</t>
  </si>
  <si>
    <t>NİLÜFER</t>
  </si>
  <si>
    <t>YILDIRIM</t>
  </si>
  <si>
    <t>GÜRSU</t>
  </si>
  <si>
    <t>KESTEL</t>
  </si>
  <si>
    <t>ÇANAKKALE</t>
  </si>
  <si>
    <t>AYVACIK</t>
  </si>
  <si>
    <t>BAYRAMİÇ</t>
  </si>
  <si>
    <t>BİGA</t>
  </si>
  <si>
    <t>BOZCAADA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</si>
  <si>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</si>
  <si>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</si>
  <si>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</si>
  <si>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</si>
  <si>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</si>
  <si>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</si>
  <si>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</si>
  <si>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</si>
  <si>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ÇERKEŞ</t>
  </si>
  <si>
    <t>ELDİVAN</t>
  </si>
  <si>
    <t>ESKİPAZAR</t>
  </si>
  <si>
    <t>ILGAZ</t>
  </si>
  <si>
    <t>KURŞUNLU</t>
  </si>
  <si>
    <t>ORTA</t>
  </si>
  <si>
    <t>ŞABANÖZÜ</t>
  </si>
  <si>
    <t>YAPRAKLI</t>
  </si>
  <si>
    <t>ATKARACALAR</t>
  </si>
  <si>
    <t>KIZILIRMAK</t>
  </si>
  <si>
    <t>BAYRAMÖREN</t>
  </si>
  <si>
    <t>KORGUN</t>
  </si>
  <si>
    <t>ÇORUM</t>
  </si>
  <si>
    <t>ALACA</t>
  </si>
  <si>
    <t>İSKİLİP</t>
  </si>
  <si>
    <t>KARGI</t>
  </si>
  <si>
    <t>MECİTÖZÜ</t>
  </si>
  <si>
    <t>ORTAKÖY</t>
  </si>
  <si>
    <t>OSMANCIK</t>
  </si>
  <si>
    <t>SUNGURLU</t>
  </si>
  <si>
    <t>BOĞAZKALE</t>
  </si>
  <si>
    <t>UĞURLUDAĞ</t>
  </si>
  <si>
    <t>DODURGA</t>
  </si>
  <si>
    <t>LAÇİN</t>
  </si>
  <si>
    <t>OĞUZLAR</t>
  </si>
  <si>
    <t>DENİZLİ</t>
  </si>
  <si>
    <t>ACIPAYAM</t>
  </si>
  <si>
    <t>BULDAN</t>
  </si>
  <si>
    <t>ÇAL</t>
  </si>
  <si>
    <t>ÇAMELİ</t>
  </si>
  <si>
    <t>ÇARDAK</t>
  </si>
  <si>
    <t>ÇİVRİL</t>
  </si>
  <si>
    <t>GÜNEY</t>
  </si>
  <si>
    <t>SARAYKÖY</t>
  </si>
  <si>
    <t>TAVAS</t>
  </si>
  <si>
    <t>BABADAĞ</t>
  </si>
  <si>
    <t>BEKİLLİ</t>
  </si>
  <si>
    <t>HONAZ</t>
  </si>
  <si>
    <t>SERİNHİSAR</t>
  </si>
  <si>
    <t>AKKÖY</t>
  </si>
  <si>
    <t>BAKLAN</t>
  </si>
  <si>
    <t>BEYAĞAÇ</t>
  </si>
  <si>
    <t>BOZKURT</t>
  </si>
  <si>
    <t>DİYARBAKIR</t>
  </si>
  <si>
    <t>BİSMİL</t>
  </si>
  <si>
    <t>ÇERMİK</t>
  </si>
  <si>
    <t>ÇINAR</t>
  </si>
  <si>
    <t>ÇÜNGÜŞ</t>
  </si>
  <si>
    <t>DİCLE</t>
  </si>
  <si>
    <t>ERGANİ</t>
  </si>
  <si>
    <t>HANİ</t>
  </si>
  <si>
    <t>HAZRO</t>
  </si>
  <si>
    <t>KULP</t>
  </si>
  <si>
    <t>LİCE</t>
  </si>
  <si>
    <t>SİLVAN</t>
  </si>
  <si>
    <t>EĞİL</t>
  </si>
  <si>
    <t>KOCAKÖY</t>
  </si>
  <si>
    <t>EDİRNE</t>
  </si>
  <si>
    <t>ENEZ</t>
  </si>
  <si>
    <t>HAVSA</t>
  </si>
  <si>
    <t>İPSALA</t>
  </si>
  <si>
    <t>KEŞAN</t>
  </si>
  <si>
    <t>LALAPAŞA</t>
  </si>
  <si>
    <t>MERİÇ</t>
  </si>
  <si>
    <t>UZUNKÖPRÜ</t>
  </si>
  <si>
    <t>SÜLOĞLU</t>
  </si>
  <si>
    <t>ELAZIĞ</t>
  </si>
  <si>
    <t>AĞIN</t>
  </si>
  <si>
    <t>BASKİL</t>
  </si>
  <si>
    <t>KARAKOÇAN</t>
  </si>
  <si>
    <t>KEBAN</t>
  </si>
  <si>
    <t>MADEN</t>
  </si>
  <si>
    <t>PALU</t>
  </si>
  <si>
    <t>SİVRİCE</t>
  </si>
  <si>
    <t>ARICAK</t>
  </si>
  <si>
    <t>KOVANCILAR</t>
  </si>
  <si>
    <t>ALACAKAYA</t>
  </si>
  <si>
    <t>ERZİNCAN</t>
  </si>
  <si>
    <t>ÇAYIRLI</t>
  </si>
  <si>
    <t>İLİÇ</t>
  </si>
  <si>
    <t>KEMAH</t>
  </si>
  <si>
    <t>KEMALİYE</t>
  </si>
  <si>
    <t>REFAHİYE</t>
  </si>
  <si>
    <t>TERCAN</t>
  </si>
  <si>
    <t>ÜZÜMLÜ</t>
  </si>
  <si>
    <t>OTLUKBELİ</t>
  </si>
  <si>
    <t>ERZURUM</t>
  </si>
  <si>
    <t>AŞKALE</t>
  </si>
  <si>
    <t>ÇAT</t>
  </si>
  <si>
    <t>HINIS</t>
  </si>
  <si>
    <t>HORASAN</t>
  </si>
  <si>
    <t>İSPİR</t>
  </si>
  <si>
    <t>KARAYAZI</t>
  </si>
  <si>
    <t>NARMAN</t>
  </si>
  <si>
    <t>OLTU</t>
  </si>
  <si>
    <t>OLUR</t>
  </si>
  <si>
    <t>PASİNLER</t>
  </si>
  <si>
    <t>ŞENKAYA</t>
  </si>
  <si>
    <t>TEKMAN</t>
  </si>
  <si>
    <t>TORTUM</t>
  </si>
  <si>
    <t>KARAÇOBAN</t>
  </si>
  <si>
    <t>PAZARYOLU</t>
  </si>
  <si>
    <t>UZUNDERE</t>
  </si>
  <si>
    <t>ILICA</t>
  </si>
  <si>
    <t>KÖPRÜKÖY</t>
  </si>
  <si>
    <t>ESKİŞEHİR</t>
  </si>
  <si>
    <t>ÇİFTELER</t>
  </si>
  <si>
    <t>MAHMUDİYE</t>
  </si>
  <si>
    <t>MİHALIÇÇIK</t>
  </si>
  <si>
    <t>SARICAKAYA</t>
  </si>
  <si>
    <t>SEYİTGAZİ</t>
  </si>
  <si>
    <t>SİVRİHİSAR</t>
  </si>
  <si>
    <t>ALPU</t>
  </si>
  <si>
    <t>BEYLİKOBA</t>
  </si>
  <si>
    <t>İNÖNÜ</t>
  </si>
  <si>
    <t>GÜNYÜZÜ</t>
  </si>
  <si>
    <t>HAN</t>
  </si>
  <si>
    <t>MİHALGAZİ</t>
  </si>
  <si>
    <t>GAZİANTEP</t>
  </si>
  <si>
    <t>ARABAN</t>
  </si>
  <si>
    <t>İSLAHİYE</t>
  </si>
  <si>
    <t>HİZİP</t>
  </si>
  <si>
    <t>OĞUZELİ</t>
  </si>
  <si>
    <t>YAVUZELİ</t>
  </si>
  <si>
    <t>ŞAHİNBEY</t>
  </si>
  <si>
    <t>ŞEHİTKAMİL</t>
  </si>
  <si>
    <t>KARKAMIŞ</t>
  </si>
  <si>
    <t>NURDAĞI</t>
  </si>
  <si>
    <t>GİRESUN</t>
  </si>
  <si>
    <t>ALUCRA</t>
  </si>
  <si>
    <t>BULANCAK</t>
  </si>
  <si>
    <t>DERELİ</t>
  </si>
  <si>
    <t>ESPİYE</t>
  </si>
  <si>
    <t>EYNESİL</t>
  </si>
  <si>
    <t>GÖRELE</t>
  </si>
  <si>
    <t>KEŞAP</t>
  </si>
  <si>
    <t>Ş.KARAHİSAR</t>
  </si>
  <si>
    <t>TİREBOLU</t>
  </si>
  <si>
    <t>PİRAZİZ</t>
  </si>
  <si>
    <t>YAĞLIDERE</t>
  </si>
  <si>
    <t>ÇAMOLUK</t>
  </si>
  <si>
    <t>ÇANAKÇI</t>
  </si>
  <si>
    <t>DOĞANKENT</t>
  </si>
  <si>
    <t>GÜCE</t>
  </si>
  <si>
    <t>GÜMÜŞHANE</t>
  </si>
  <si>
    <t>KELKİT</t>
  </si>
  <si>
    <t>ŞİRAN</t>
  </si>
  <si>
    <t>TORUL</t>
  </si>
  <si>
    <t>KÖSE</t>
  </si>
  <si>
    <t>KÜRTÜN</t>
  </si>
  <si>
    <t>HAKKARİ</t>
  </si>
  <si>
    <t>ÇUKURCA</t>
  </si>
  <si>
    <t>ŞEMDİNLİ</t>
  </si>
  <si>
    <t>YÜKSEKOVA</t>
  </si>
  <si>
    <t>HATAY</t>
  </si>
  <si>
    <t>ALTINÖZÜ</t>
  </si>
  <si>
    <t>DÖRTYOL</t>
  </si>
  <si>
    <t>HASSA</t>
  </si>
  <si>
    <t>İSKENDERUN</t>
  </si>
  <si>
    <t>KIRIKHAN</t>
  </si>
  <si>
    <t>REYHANLI</t>
  </si>
  <si>
    <t>SAMANDAĞI</t>
  </si>
  <si>
    <t>YAYLADAĞI</t>
  </si>
  <si>
    <t>ERZİN</t>
  </si>
  <si>
    <t>BELEN</t>
  </si>
  <si>
    <t>KUMLU</t>
  </si>
  <si>
    <t>ISPARTA</t>
  </si>
  <si>
    <t>ATABEY</t>
  </si>
  <si>
    <t>EĞİRDİR</t>
  </si>
  <si>
    <t>GELENDOST</t>
  </si>
  <si>
    <t>KEÇİBORLU</t>
  </si>
  <si>
    <t>SENİRKENT</t>
  </si>
  <si>
    <t>SÜTÇÜLER</t>
  </si>
  <si>
    <t>Ş.KARAAĞAÇ</t>
  </si>
  <si>
    <t>ULUBORLU</t>
  </si>
  <si>
    <t>YALVAÇ</t>
  </si>
  <si>
    <t>AKSU</t>
  </si>
  <si>
    <t>Y.BADEMLİ</t>
  </si>
  <si>
    <t>MERSİN</t>
  </si>
  <si>
    <t>ANAMUR</t>
  </si>
  <si>
    <t>ERDEMLİ</t>
  </si>
  <si>
    <t>GÜLNAR</t>
  </si>
  <si>
    <t>MUT</t>
  </si>
  <si>
    <t>SİLİFKE</t>
  </si>
  <si>
    <t>TARSUS</t>
  </si>
  <si>
    <t>AYDINCIK</t>
  </si>
  <si>
    <t>BOZYAZI</t>
  </si>
  <si>
    <t>ÇAMLIYAYLA</t>
  </si>
  <si>
    <t>İSTANBUL</t>
  </si>
  <si>
    <t>ADALAR</t>
  </si>
  <si>
    <t>BAKIRKÖY</t>
  </si>
  <si>
    <t>BEŞİKTAŞ</t>
  </si>
  <si>
    <t>BEYKOZ</t>
  </si>
  <si>
    <t>BEYOĞLU</t>
  </si>
  <si>
    <t>ÇATALCA</t>
  </si>
  <si>
    <t>EMİNÖNÜ</t>
  </si>
  <si>
    <t>EYÜP</t>
  </si>
  <si>
    <t>FATİH</t>
  </si>
  <si>
    <t>G.OSMANPAŞA</t>
  </si>
  <si>
    <t>KADIKÖY</t>
  </si>
  <si>
    <t>KARTAL</t>
  </si>
  <si>
    <t>SARIYER</t>
  </si>
  <si>
    <t>SİLİVRİ</t>
  </si>
  <si>
    <t>ŞİLE</t>
  </si>
  <si>
    <t>ŞİŞLİ</t>
  </si>
  <si>
    <t>ÜSKÜDAR</t>
  </si>
  <si>
    <t>ZEYTİNBURNU</t>
  </si>
  <si>
    <t>BÜYÜKÇEKMECE</t>
  </si>
  <si>
    <t>KAĞITHANE</t>
  </si>
  <si>
    <t>KÜÇÜKÇEKMECE</t>
  </si>
  <si>
    <t>PENDİK</t>
  </si>
  <si>
    <t>ÜMRANİYE</t>
  </si>
  <si>
    <t>BAYRAMPAŞA</t>
  </si>
  <si>
    <t>AVCILAR</t>
  </si>
  <si>
    <t>BAĞCILAR</t>
  </si>
  <si>
    <t>GÜNGÖREN</t>
  </si>
  <si>
    <t>B.EVLER</t>
  </si>
  <si>
    <t>MALTEPE</t>
  </si>
  <si>
    <t>S.BEYLİ</t>
  </si>
  <si>
    <t>TUZLA</t>
  </si>
  <si>
    <t>İZMİR</t>
  </si>
  <si>
    <t>BAYINDIR</t>
  </si>
  <si>
    <t>BERGAMA</t>
  </si>
  <si>
    <t>BORNOVA</t>
  </si>
  <si>
    <t>ÇEŞME</t>
  </si>
  <si>
    <t>DİKİLİ</t>
  </si>
  <si>
    <t>FOÇA</t>
  </si>
  <si>
    <t>KARABURUN</t>
  </si>
  <si>
    <t>KARŞIYAKA</t>
  </si>
  <si>
    <t>KEMALPAŞA</t>
  </si>
  <si>
    <t>KINIK</t>
  </si>
  <si>
    <t>KİRAZ</t>
  </si>
  <si>
    <t>MENEMEN</t>
  </si>
  <si>
    <t>ÖDEMİŞ</t>
  </si>
  <si>
    <t>SEFERİHİSAR</t>
  </si>
  <si>
    <t>SELÇUK</t>
  </si>
  <si>
    <t>TİRE</t>
  </si>
  <si>
    <t>TORBALI</t>
  </si>
  <si>
    <t>URLA</t>
  </si>
  <si>
    <t>ALİAĞA</t>
  </si>
  <si>
    <t>BEYDAĞ</t>
  </si>
  <si>
    <t>BUCA</t>
  </si>
  <si>
    <t>KONAK</t>
  </si>
  <si>
    <t>MENDERES</t>
  </si>
  <si>
    <t>ÇİĞLİ</t>
  </si>
  <si>
    <t>GAZİEMİR</t>
  </si>
  <si>
    <t>BALÇOVA</t>
  </si>
  <si>
    <t>NARLIBAHÇE</t>
  </si>
  <si>
    <t>KARS</t>
  </si>
  <si>
    <t>ARPAÇAY</t>
  </si>
  <si>
    <t>DİGOR</t>
  </si>
  <si>
    <t>KAĞIZMAN</t>
  </si>
  <si>
    <t>SARIKAMIŞ</t>
  </si>
  <si>
    <t>SELİM</t>
  </si>
  <si>
    <t>SUSUZ</t>
  </si>
  <si>
    <t>AKYAKA</t>
  </si>
  <si>
    <t>KASTAMONU</t>
  </si>
  <si>
    <t>ABANA</t>
  </si>
  <si>
    <t>ARAÇ</t>
  </si>
  <si>
    <t>AZDAVAY</t>
  </si>
  <si>
    <t>CİDE</t>
  </si>
  <si>
    <t>ÇATALZEYTİN</t>
  </si>
  <si>
    <t>DADAY</t>
  </si>
  <si>
    <t>DEVREKANİ</t>
  </si>
  <si>
    <t>İNEBOLU</t>
  </si>
  <si>
    <t>KÜRE</t>
  </si>
  <si>
    <t>TAŞKÖPRÜ</t>
  </si>
  <si>
    <t>TOSYA</t>
  </si>
  <si>
    <t>İHSANGAZİ</t>
  </si>
  <si>
    <t>PINARBAŞI</t>
  </si>
  <si>
    <t>ŞENPAZAR</t>
  </si>
  <si>
    <t>AĞLI</t>
  </si>
  <si>
    <t>DOĞANYURT</t>
  </si>
  <si>
    <t>HANÖNÜ</t>
  </si>
  <si>
    <t>SEYDİLER</t>
  </si>
  <si>
    <t>KAYSERİ</t>
  </si>
  <si>
    <t>BÜNYAN</t>
  </si>
  <si>
    <t>DEVELİ</t>
  </si>
  <si>
    <t>FELAHİYE</t>
  </si>
  <si>
    <t>İNCESU</t>
  </si>
  <si>
    <t>SARIOĞLAN</t>
  </si>
  <si>
    <t>SARIZ</t>
  </si>
  <si>
    <t>TOMARZA</t>
  </si>
  <si>
    <t>YAHYALI</t>
  </si>
  <si>
    <t>YEŞİLHİSAR</t>
  </si>
  <si>
    <t>AKKIŞLA</t>
  </si>
  <si>
    <t>KOCASİNAN</t>
  </si>
  <si>
    <t>MALİKGAZİ</t>
  </si>
  <si>
    <t>TALAZ</t>
  </si>
  <si>
    <t>HACILAR</t>
  </si>
  <si>
    <t>ÖZVATAN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</si>
  <si>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</si>
  <si>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</si>
  <si>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</si>
  <si>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</si>
  <si>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</si>
  <si>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</si>
  <si>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</si>
  <si>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</si>
  <si>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</si>
  <si>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ÇİÇEKDAĞI</t>
  </si>
  <si>
    <t>KAMAN</t>
  </si>
  <si>
    <t>MUCUR</t>
  </si>
  <si>
    <t>AKPINAR</t>
  </si>
  <si>
    <t>AKÇAKENT</t>
  </si>
  <si>
    <t>BOZTEPE</t>
  </si>
  <si>
    <t>KOCAELİ</t>
  </si>
  <si>
    <t>GEBZE</t>
  </si>
  <si>
    <t>GÖLCÜK</t>
  </si>
  <si>
    <t>KANDIRA</t>
  </si>
  <si>
    <t>KARAMÜRSEL</t>
  </si>
  <si>
    <t>KÖRFEZ</t>
  </si>
  <si>
    <t>KONYA</t>
  </si>
  <si>
    <t>AKŞEHİR</t>
  </si>
  <si>
    <t>BEYŞEHİR</t>
  </si>
  <si>
    <t>BOZKIR</t>
  </si>
  <si>
    <t>CİHANBEYLİ</t>
  </si>
  <si>
    <t>ÇUMRA</t>
  </si>
  <si>
    <t>DOĞANHİSAR</t>
  </si>
  <si>
    <t>EREĞLİ</t>
  </si>
  <si>
    <t>HADIM</t>
  </si>
  <si>
    <t>ILGIN</t>
  </si>
  <si>
    <t>KADINHANI</t>
  </si>
  <si>
    <t>KARAPINAR</t>
  </si>
  <si>
    <t>KULU</t>
  </si>
  <si>
    <t>SARAYÖNÜ</t>
  </si>
  <si>
    <t>SEYDİŞEHİR</t>
  </si>
  <si>
    <t>YUNAK</t>
  </si>
  <si>
    <t>AKÖREN</t>
  </si>
  <si>
    <t>ALTINEKİN</t>
  </si>
  <si>
    <t>DEREBUCAK</t>
  </si>
  <si>
    <t>HÖYÜK</t>
  </si>
  <si>
    <t>KARATAY</t>
  </si>
  <si>
    <t>MERAM</t>
  </si>
  <si>
    <t>SELÇUKLU</t>
  </si>
  <si>
    <t>TAŞKENT</t>
  </si>
  <si>
    <t>AHIRLI</t>
  </si>
  <si>
    <t>ÇELTİK</t>
  </si>
  <si>
    <t>DERBENT</t>
  </si>
  <si>
    <t>EMİRGAZİ</t>
  </si>
  <si>
    <t>GÜNEYSINIR</t>
  </si>
  <si>
    <t>HALKAPINAR</t>
  </si>
  <si>
    <t>TUZLUKCU</t>
  </si>
  <si>
    <t>YALIHÜYÜK</t>
  </si>
  <si>
    <t>KÜTAHYA</t>
  </si>
  <si>
    <t>ALTINTAŞ</t>
  </si>
  <si>
    <t>DOMANİÇ</t>
  </si>
  <si>
    <t>EMET</t>
  </si>
  <si>
    <t>GEDİZ</t>
  </si>
  <si>
    <t>SİMAV</t>
  </si>
  <si>
    <t>TAVŞANLI</t>
  </si>
  <si>
    <t>ASLANAPA</t>
  </si>
  <si>
    <t>DUMLUPINAR</t>
  </si>
  <si>
    <t>HİSARCIK</t>
  </si>
  <si>
    <t>ŞAPHANE</t>
  </si>
  <si>
    <t>ÇAVDARHİSAR</t>
  </si>
  <si>
    <t>PAZARLAR</t>
  </si>
  <si>
    <t>MALATYA</t>
  </si>
  <si>
    <t>AKÇADAĞ</t>
  </si>
  <si>
    <t>ARAPKİR</t>
  </si>
  <si>
    <t>ARGUVAN</t>
  </si>
  <si>
    <t>DARENDE</t>
  </si>
  <si>
    <t>DOĞANŞEHİR</t>
  </si>
  <si>
    <t>HEKİMHAN</t>
  </si>
  <si>
    <t>PÖTÜRGE</t>
  </si>
  <si>
    <t>YEŞİLYURT</t>
  </si>
  <si>
    <t>BATTALGAZİ</t>
  </si>
  <si>
    <t>DOĞANYOL</t>
  </si>
  <si>
    <t>KULUNCAK</t>
  </si>
  <si>
    <t>YAZIHAN</t>
  </si>
  <si>
    <t>MANİSA</t>
  </si>
  <si>
    <t>AKHİSAR</t>
  </si>
  <si>
    <t>ALAŞEHİR</t>
  </si>
  <si>
    <t>DEMİRCİ</t>
  </si>
  <si>
    <t>GÖRDES</t>
  </si>
  <si>
    <t>KIRKAĞAÇ</t>
  </si>
  <si>
    <t>KULA</t>
  </si>
  <si>
    <t>SALİHLİ</t>
  </si>
  <si>
    <t>SARIGÖL</t>
  </si>
  <si>
    <t>SARUHANLI</t>
  </si>
  <si>
    <t>SELENDİ</t>
  </si>
  <si>
    <t>SOMA</t>
  </si>
  <si>
    <t>TURGUTLU</t>
  </si>
  <si>
    <t>AHMETLİ</t>
  </si>
  <si>
    <t>GÖLMARMARA</t>
  </si>
  <si>
    <t>KÖPRÜBAŞI</t>
  </si>
  <si>
    <t>K.MARAŞ</t>
  </si>
  <si>
    <t>AFŞİN</t>
  </si>
  <si>
    <t>ANDIRIN</t>
  </si>
  <si>
    <t>ELBİSTAN</t>
  </si>
  <si>
    <t>GÖKSUN</t>
  </si>
  <si>
    <t>PAZARCIK</t>
  </si>
  <si>
    <t>TÜRKOĞLU</t>
  </si>
  <si>
    <t>Ç.CERİT</t>
  </si>
  <si>
    <t>EKİNÖZÜ</t>
  </si>
  <si>
    <t>NURHAK</t>
  </si>
  <si>
    <t>MARDİN</t>
  </si>
  <si>
    <t>DERİK</t>
  </si>
  <si>
    <t>KIZILTEPE</t>
  </si>
  <si>
    <t>MAZIDAĞI</t>
  </si>
  <si>
    <t>MİDYAT</t>
  </si>
  <si>
    <t>NUSAYBİN</t>
  </si>
  <si>
    <t>ÖMERLİ</t>
  </si>
  <si>
    <t>SAVUR</t>
  </si>
  <si>
    <t>DARGEÇİT</t>
  </si>
  <si>
    <t>YEŞİLLİ</t>
  </si>
  <si>
    <t>MUĞLA</t>
  </si>
  <si>
    <t>BODRUM</t>
  </si>
  <si>
    <t>DATÇA</t>
  </si>
  <si>
    <t>FETHİYE</t>
  </si>
  <si>
    <t>KÖYCEĞİZ</t>
  </si>
  <si>
    <t>MARMARİS</t>
  </si>
  <si>
    <t>MİLAS</t>
  </si>
  <si>
    <t>ULA</t>
  </si>
  <si>
    <t>YATAĞAN</t>
  </si>
  <si>
    <t>DALAMAN</t>
  </si>
  <si>
    <t>ORTACA</t>
  </si>
  <si>
    <t>KAVAKLIDERE</t>
  </si>
  <si>
    <t>MUŞ</t>
  </si>
  <si>
    <t>BULANIK</t>
  </si>
  <si>
    <t>MALAZGİRT</t>
  </si>
  <si>
    <t>VARTO</t>
  </si>
  <si>
    <t>HASKÖY</t>
  </si>
  <si>
    <t>KORKUT</t>
  </si>
  <si>
    <t>NEVŞEHİR</t>
  </si>
  <si>
    <t>AVANOS</t>
  </si>
  <si>
    <t>DERİNKUYU</t>
  </si>
  <si>
    <t>GÜLŞEHİR</t>
  </si>
  <si>
    <t>HACIBEKTAŞ</t>
  </si>
  <si>
    <t>KOZAKLI</t>
  </si>
  <si>
    <t>ÜRGÜP</t>
  </si>
  <si>
    <t>ACIGÖL</t>
  </si>
  <si>
    <t>NİĞDE</t>
  </si>
  <si>
    <t>BOR</t>
  </si>
  <si>
    <t>ÇAMARDI</t>
  </si>
  <si>
    <t>ULUKIŞLA</t>
  </si>
  <si>
    <t>ALTUNHİSAR</t>
  </si>
  <si>
    <t>ÇİFTLİK</t>
  </si>
  <si>
    <t>ORDU</t>
  </si>
  <si>
    <t>AKKUŞ</t>
  </si>
  <si>
    <t>AYBASTI</t>
  </si>
  <si>
    <t>FATSA</t>
  </si>
  <si>
    <t>GÖLKÖY</t>
  </si>
  <si>
    <t>KORGAN</t>
  </si>
  <si>
    <t>KUMRU</t>
  </si>
  <si>
    <t>MESUDİYE</t>
  </si>
  <si>
    <t>PERŞEMBE</t>
  </si>
  <si>
    <t>ULUBEY</t>
  </si>
  <si>
    <t>ÜNYE</t>
  </si>
  <si>
    <t>GÜLYALI</t>
  </si>
  <si>
    <t>GÜRGENTEPE</t>
  </si>
  <si>
    <t>ÇAMAŞ</t>
  </si>
  <si>
    <t>ÇATALPINAR</t>
  </si>
  <si>
    <t>ÇAYBAŞI</t>
  </si>
  <si>
    <t>İKİZCE</t>
  </si>
  <si>
    <t>KABADÜZ</t>
  </si>
  <si>
    <t>KABATAŞ</t>
  </si>
  <si>
    <t>RİZE</t>
  </si>
  <si>
    <t>ARDEŞEN</t>
  </si>
  <si>
    <t>ÇAMLIHEMŞİN</t>
  </si>
  <si>
    <t>ÇAYELİ</t>
  </si>
  <si>
    <t>FINDIKLI</t>
  </si>
  <si>
    <t>İKİZDERE</t>
  </si>
  <si>
    <t>KALKANDERE</t>
  </si>
  <si>
    <t>PAZAR</t>
  </si>
  <si>
    <t>GÜNEYSU</t>
  </si>
  <si>
    <t>DEREPAZARI</t>
  </si>
  <si>
    <t>HEMŞİN</t>
  </si>
  <si>
    <t>İYİDERE</t>
  </si>
  <si>
    <t>SAKARYA</t>
  </si>
  <si>
    <t>AKYAZI</t>
  </si>
  <si>
    <t>GEYVE</t>
  </si>
  <si>
    <t>HENDEK</t>
  </si>
  <si>
    <t>KARASU</t>
  </si>
  <si>
    <t>SAPANCA</t>
  </si>
  <si>
    <t>KAYNARCA</t>
  </si>
  <si>
    <t>KOCAALİ</t>
  </si>
  <si>
    <t>PAMUKOVA</t>
  </si>
  <si>
    <t>TARAKLI</t>
  </si>
  <si>
    <t>FERİZLİ</t>
  </si>
  <si>
    <t>KARAPÜRÇEK</t>
  </si>
  <si>
    <t>SÖĞÜTLÜ</t>
  </si>
  <si>
    <t>SAMSUN</t>
  </si>
  <si>
    <t>ALAÇAM</t>
  </si>
  <si>
    <t>BAFRA</t>
  </si>
  <si>
    <t>ÇARŞAMBA</t>
  </si>
  <si>
    <t>HAVZA</t>
  </si>
  <si>
    <t>KAVAK</t>
  </si>
  <si>
    <t>LADİK</t>
  </si>
  <si>
    <t>TERME</t>
  </si>
  <si>
    <t>VEZİRKÖPRÜ</t>
  </si>
  <si>
    <t>ASARCIK</t>
  </si>
  <si>
    <t>ONDOKUZMAYIS</t>
  </si>
  <si>
    <t>TEKKEKÖY</t>
  </si>
  <si>
    <t>SALIPAZARI</t>
  </si>
  <si>
    <t>YAKAKENT</t>
  </si>
  <si>
    <t>SİİRT</t>
  </si>
  <si>
    <t>BAYKAN</t>
  </si>
  <si>
    <t>ERUH</t>
  </si>
  <si>
    <t>KURTALAN</t>
  </si>
  <si>
    <t>PERVARİ</t>
  </si>
  <si>
    <t>ŞİRVAN</t>
  </si>
  <si>
    <t>AYDINLAR</t>
  </si>
  <si>
    <t>SİNOP</t>
  </si>
  <si>
    <t>AYANCIK</t>
  </si>
  <si>
    <t>BOYABAT</t>
  </si>
  <si>
    <t>DURAĞAN</t>
  </si>
  <si>
    <t>ERFELEK</t>
  </si>
  <si>
    <t>GERZE</t>
  </si>
  <si>
    <t>TÜRKELİ</t>
  </si>
  <si>
    <t>DİKMEN</t>
  </si>
  <si>
    <t>SARAYDÜZÜ</t>
  </si>
  <si>
    <t>SİVAS</t>
  </si>
  <si>
    <t>DİVRİĞİ</t>
  </si>
  <si>
    <t>GEMEREK</t>
  </si>
  <si>
    <t>GÜRÜN</t>
  </si>
  <si>
    <t>HAFİK</t>
  </si>
  <si>
    <t>İMRANLI</t>
  </si>
  <si>
    <t>KANGAL</t>
  </si>
  <si>
    <t>KOYULHİSAR</t>
  </si>
  <si>
    <t>SUŞEHRİ</t>
  </si>
  <si>
    <t>ŞARKIŞLA</t>
  </si>
  <si>
    <t>YILDIZELİ</t>
  </si>
  <si>
    <t>ZARA</t>
  </si>
  <si>
    <t>AKINCILAR</t>
  </si>
  <si>
    <t>DOĞANŞAR</t>
  </si>
  <si>
    <t>GÜLOVA</t>
  </si>
  <si>
    <t>ULAŞ</t>
  </si>
  <si>
    <t>TEKİRDAĞ</t>
  </si>
  <si>
    <t>ÇERKEZKÖY</t>
  </si>
  <si>
    <t>ÇORLU</t>
  </si>
  <si>
    <t>HAYRABOLU</t>
  </si>
  <si>
    <t>MALKARA</t>
  </si>
  <si>
    <t>MURATLI</t>
  </si>
  <si>
    <t>SARAY</t>
  </si>
  <si>
    <t>ŞARKÖY</t>
  </si>
  <si>
    <t>M.EREĞLİSİ</t>
  </si>
  <si>
    <t>TOKAT</t>
  </si>
  <si>
    <t>ALMUS</t>
  </si>
  <si>
    <t>ARTOVA</t>
  </si>
  <si>
    <t>ERBAA</t>
  </si>
  <si>
    <t>NİKSAR</t>
  </si>
  <si>
    <t>REŞADİYE</t>
  </si>
  <si>
    <t>TURHAL</t>
  </si>
  <si>
    <t>ZİLE</t>
  </si>
  <si>
    <t>BAŞÇİFTLİK</t>
  </si>
  <si>
    <t>SULUSARAY</t>
  </si>
  <si>
    <t>TRABZON</t>
  </si>
  <si>
    <t>AKÇAABAT</t>
  </si>
  <si>
    <t>ARAKLI</t>
  </si>
  <si>
    <t>ARSİN</t>
  </si>
  <si>
    <t>ÇAYKARA</t>
  </si>
  <si>
    <t>MAÇKA</t>
  </si>
  <si>
    <t>OF</t>
  </si>
  <si>
    <t>SÜRMENE</t>
  </si>
  <si>
    <t>TONYA</t>
  </si>
  <si>
    <t>VAKFIKEBİR</t>
  </si>
  <si>
    <t>YOMRA</t>
  </si>
  <si>
    <t>BEŞİKDÜZÜ</t>
  </si>
  <si>
    <t>ŞALPAZARI</t>
  </si>
  <si>
    <t>ÇARŞIBAŞI</t>
  </si>
  <si>
    <t>DERNEKPAZARI</t>
  </si>
  <si>
    <t>DÜZKÖY</t>
  </si>
  <si>
    <t>HAYRAT</t>
  </si>
  <si>
    <t>TUNCELİ</t>
  </si>
  <si>
    <t>ÇEMİŞKEZEK</t>
  </si>
  <si>
    <t>HOZAT</t>
  </si>
  <si>
    <t>MAZGİRT</t>
  </si>
  <si>
    <t>NAZIMİYE</t>
  </si>
  <si>
    <t>OVACIK</t>
  </si>
  <si>
    <t>PERTEK</t>
  </si>
  <si>
    <t>PÜLÜMÜR</t>
  </si>
  <si>
    <t>URFA</t>
  </si>
  <si>
    <t>AKÇAKALE</t>
  </si>
  <si>
    <t>BİRECİK</t>
  </si>
  <si>
    <t>BOZOVA</t>
  </si>
  <si>
    <t>HALFETİ</t>
  </si>
  <si>
    <t>HİLVAN</t>
  </si>
  <si>
    <t>SİVEREK</t>
  </si>
  <si>
    <t>SURUÇ</t>
  </si>
  <si>
    <t>VİRANŞEHİR</t>
  </si>
  <si>
    <t>CEYLANPINAR</t>
  </si>
  <si>
    <t>HARRAN</t>
  </si>
  <si>
    <t>UŞAK</t>
  </si>
  <si>
    <t>BANAZ</t>
  </si>
  <si>
    <t>EŞME</t>
  </si>
  <si>
    <t>KARAHALLI</t>
  </si>
  <si>
    <t>SİVASLI</t>
  </si>
  <si>
    <t>VAN</t>
  </si>
  <si>
    <t>BAŞKALE</t>
  </si>
  <si>
    <t>ÇATAK</t>
  </si>
  <si>
    <t>ERCİŞ</t>
  </si>
  <si>
    <t>GEVAŞ</t>
  </si>
  <si>
    <t>GÜRPINAR</t>
  </si>
  <si>
    <t>MURADİYE</t>
  </si>
  <si>
    <t>ÖZALP</t>
  </si>
  <si>
    <t>BAHÇESARAY</t>
  </si>
  <si>
    <t>ÇALDIRAN</t>
  </si>
  <si>
    <t>YOZGAT</t>
  </si>
  <si>
    <t>AKDAĞMADENİ</t>
  </si>
  <si>
    <t>BOĞAZLIYAN</t>
  </si>
  <si>
    <t>ÇAYIRALAN</t>
  </si>
  <si>
    <t>ÇEKEREK</t>
  </si>
  <si>
    <t>SARIKAYA</t>
  </si>
  <si>
    <t>SORGUN</t>
  </si>
  <si>
    <t>ŞEFAATLİ</t>
  </si>
  <si>
    <t>YERKÖY</t>
  </si>
  <si>
    <t>ÇANDIR</t>
  </si>
  <si>
    <t>KADIŞEHRİ</t>
  </si>
  <si>
    <t>SARAYKENT</t>
  </si>
  <si>
    <t>YENİFAKILI</t>
  </si>
  <si>
    <t>ZONGULDAK</t>
  </si>
  <si>
    <t>ÇAYCUMA</t>
  </si>
  <si>
    <t>DEVREK</t>
  </si>
  <si>
    <t>ALAPLI</t>
  </si>
  <si>
    <t>GÖKÇEBEY</t>
  </si>
  <si>
    <t>AKSARAY</t>
  </si>
  <si>
    <t>AĞAÇÖREN</t>
  </si>
  <si>
    <t>GÜZELYURT</t>
  </si>
  <si>
    <t>SARIYAHŞİ</t>
  </si>
  <si>
    <t>ESKİL</t>
  </si>
  <si>
    <t>GÜLAĞAÇ</t>
  </si>
  <si>
    <t>BAYBURT</t>
  </si>
  <si>
    <t>AYDINTEPE</t>
  </si>
  <si>
    <t>DEMİRÖZÜ</t>
  </si>
  <si>
    <t>KARAMAN</t>
  </si>
  <si>
    <t>AYRANCI</t>
  </si>
  <si>
    <t>ERMENEK</t>
  </si>
  <si>
    <t>K.KARABEKİR</t>
  </si>
  <si>
    <t>BAŞYAYLA</t>
  </si>
  <si>
    <t>SARIVELİLER</t>
  </si>
  <si>
    <t>KIRIKKALE</t>
  </si>
  <si>
    <t>DELİCE</t>
  </si>
  <si>
    <t>KESKİN</t>
  </si>
  <si>
    <t>SULAKYURT</t>
  </si>
  <si>
    <t>BAHŞİLİ</t>
  </si>
  <si>
    <t>BALIŞEYH</t>
  </si>
  <si>
    <t>ÇELEBİ</t>
  </si>
  <si>
    <t>KARAKEÇİLİ</t>
  </si>
  <si>
    <t>YAHŞİHAN</t>
  </si>
  <si>
    <t>BATMAN</t>
  </si>
  <si>
    <t>BEŞİRİ</t>
  </si>
  <si>
    <t>GERCÜŞ</t>
  </si>
  <si>
    <t>HASANKEYF</t>
  </si>
  <si>
    <t>KOZLUK</t>
  </si>
  <si>
    <t>SASON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</si>
  <si>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</si>
  <si>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</si>
  <si>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</si>
  <si>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</si>
  <si>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</si>
  <si>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</si>
  <si>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</si>
  <si>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BARTIN</t>
  </si>
  <si>
    <t>AMASRA</t>
  </si>
  <si>
    <t>KURUCAŞİLE</t>
  </si>
  <si>
    <t>ULUS</t>
  </si>
  <si>
    <t>ARDAHAN</t>
  </si>
  <si>
    <t>ÇILDIR</t>
  </si>
  <si>
    <t>DAMAL</t>
  </si>
  <si>
    <t>GÖLE</t>
  </si>
  <si>
    <t>HANAK</t>
  </si>
  <si>
    <t>POSOF</t>
  </si>
  <si>
    <t>IĞDIR</t>
  </si>
  <si>
    <t>ARALIK</t>
  </si>
  <si>
    <t>KARAKOYUNLU</t>
  </si>
  <si>
    <t>TUZLUCA</t>
  </si>
  <si>
    <t>YALOVA</t>
  </si>
  <si>
    <t>ALTINOVA</t>
  </si>
  <si>
    <t>ARMUTLU</t>
  </si>
  <si>
    <t>ÇINARCIK</t>
  </si>
  <si>
    <t>ÇİFTLİKKÖY</t>
  </si>
  <si>
    <t>TERMAL</t>
  </si>
  <si>
    <t>KARABÜK</t>
  </si>
  <si>
    <t>EFLANİ</t>
  </si>
  <si>
    <t>SAFRANBOLU</t>
  </si>
  <si>
    <t>KİLİS</t>
  </si>
  <si>
    <t>ELBEYLİ</t>
  </si>
  <si>
    <t>MUSABEYLİ</t>
  </si>
  <si>
    <t>POLATELİ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</si>
  <si>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</si>
  <si>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</si>
  <si>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</si>
  <si>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</si>
  <si>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</si>
  <si>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</si>
  <si>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</si>
  <si>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</si>
  <si>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</si>
  <si>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</si>
  <si>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</si>
  <si>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</si>
  <si>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</si>
  <si>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</si>
  <si>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YIĞILCA</t>
  </si>
  <si>
    <t>YURT DIŞI</t>
  </si>
  <si>
    <t>GENEL TOPLAM</t>
  </si>
  <si>
    <t>NARLIDERE</t>
  </si>
  <si>
    <t>GÜZELBAHÇE</t>
  </si>
  <si>
    <t>2005 YILI   İL VE İLÇE SİGORTALI DAĞILIMI (31.12.2005) TARİHİ İTİBARIYLA</t>
  </si>
  <si>
    <t>2005 YILI   İL VE İLÇE SİGORTALI DAĞILIMI (31.12.2006) TARİHİ İTİBARIYLA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</si>
</sst>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" fontId="3" fillId="2" borderId="0" xfId="0" applyNumberFormat="1" applyFont="1" applyFill="1" applyAlignment="1">
      <alignment/>
    </xf>
    <xf numFmtId="3" fontId="0" fillId="2" borderId="2" xfId="0" applyNumberForma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5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13.625" style="1" customWidth="1"/>
    <col min="2" max="2" width="18.125" style="0" customWidth="1"/>
    <col min="3" max="3" width="13.75390625" style="2" customWidth="1"/>
    <col min="4" max="6" width="11.75390625" style="0" customWidth="1"/>
    <col min="7" max="7" width="10.125" style="2" customWidth="1"/>
    <col min="8" max="8" width="3.25390625" style="0" customWidth="1"/>
    <col min="9" max="9" width="13.75390625" style="2" customWidth="1"/>
    <col min="13" max="13" width="9.125" style="2" customWidth="1"/>
    <col min="14" max="14" width="3.25390625" style="0" customWidth="1"/>
    <col min="15" max="15" width="13.75390625" style="2" customWidth="1"/>
    <col min="16" max="16" width="10.75390625" style="0" customWidth="1"/>
    <col min="19" max="19" width="10.25390625" style="2" customWidth="1"/>
  </cols>
  <sheetData>
    <row r="1" spans="1:19" s="3" customFormat="1" ht="33" customHeight="1">
      <c r="A1" s="32" t="s">
        <v>922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M1" s="4"/>
      <c r="O1" s="4"/>
      <c r="S1" s="4"/>
    </row>
    <row r="2" spans="2:15" ht="12.75">
      <c r="B2" s="5"/>
      <c r="C2" s="5"/>
      <c r="I2" s="5"/>
      <c r="O2" s="5"/>
    </row>
    <row r="3" spans="1:19" ht="12.75">
      <c r="A3" s="6"/>
      <c r="B3" s="7"/>
      <c r="C3" s="30" t="s">
        <v>0</v>
      </c>
      <c r="D3" s="30"/>
      <c r="E3" s="30"/>
      <c r="F3" s="30"/>
      <c r="G3" s="30"/>
      <c r="H3" s="8"/>
      <c r="I3" s="30" t="s">
        <v>1</v>
      </c>
      <c r="J3" s="30"/>
      <c r="K3" s="30"/>
      <c r="L3" s="30"/>
      <c r="M3" s="30"/>
      <c r="N3" s="8"/>
      <c r="O3" s="30" t="s">
        <v>2</v>
      </c>
      <c r="P3" s="30"/>
      <c r="Q3" s="30"/>
      <c r="R3" s="30"/>
      <c r="S3" s="30"/>
    </row>
    <row r="4" spans="1:19" ht="12.75">
      <c r="A4" s="9"/>
      <c r="B4" s="10"/>
      <c r="C4" s="11"/>
      <c r="D4" s="31" t="s">
        <v>3</v>
      </c>
      <c r="E4" s="31"/>
      <c r="F4" s="31"/>
      <c r="G4" s="31"/>
      <c r="H4" s="1"/>
      <c r="I4" s="11"/>
      <c r="J4" s="31" t="s">
        <v>3</v>
      </c>
      <c r="K4" s="31"/>
      <c r="L4" s="31"/>
      <c r="M4" s="31"/>
      <c r="N4" s="1"/>
      <c r="O4" s="11"/>
      <c r="P4" s="31" t="s">
        <v>3</v>
      </c>
      <c r="Q4" s="31"/>
      <c r="R4" s="31"/>
      <c r="S4" s="31"/>
    </row>
    <row r="5" spans="1:19" ht="25.5">
      <c r="A5" s="9" t="s">
        <v>4</v>
      </c>
      <c r="B5" s="9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2</v>
      </c>
      <c r="H5" s="13"/>
      <c r="I5" s="12" t="s">
        <v>6</v>
      </c>
      <c r="J5" s="12" t="s">
        <v>7</v>
      </c>
      <c r="K5" s="12" t="s">
        <v>8</v>
      </c>
      <c r="L5" s="12" t="s">
        <v>9</v>
      </c>
      <c r="M5" s="12" t="s">
        <v>2</v>
      </c>
      <c r="N5" s="13"/>
      <c r="O5" s="12" t="s">
        <v>6</v>
      </c>
      <c r="P5" s="12" t="s">
        <v>7</v>
      </c>
      <c r="Q5" s="12" t="s">
        <v>8</v>
      </c>
      <c r="R5" s="12" t="s">
        <v>9</v>
      </c>
      <c r="S5" s="12" t="s">
        <v>2</v>
      </c>
    </row>
    <row r="6" spans="1:19" ht="12.75">
      <c r="A6" s="14"/>
      <c r="B6" s="15"/>
      <c r="C6" s="16"/>
      <c r="D6" s="17"/>
      <c r="E6" s="15"/>
      <c r="F6" s="15"/>
      <c r="G6" s="11"/>
      <c r="I6" s="11"/>
      <c r="J6" s="15"/>
      <c r="K6" s="15"/>
      <c r="L6" s="15"/>
      <c r="M6" s="11"/>
      <c r="O6" s="16"/>
      <c r="P6" s="15"/>
      <c r="Q6" s="15"/>
      <c r="R6" s="15"/>
      <c r="S6" s="11"/>
    </row>
    <row r="7" spans="1:9" ht="12.75">
      <c r="A7" s="1" t="s">
        <v>10</v>
      </c>
      <c r="C7" s="18"/>
      <c r="I7" s="19"/>
    </row>
    <row r="8" spans="2:20" ht="12.75">
      <c r="B8" t="s">
        <v>11</v>
      </c>
      <c r="C8" s="18">
        <v>19769</v>
      </c>
      <c r="D8" s="20">
        <v>6224</v>
      </c>
      <c r="E8" s="20">
        <v>164</v>
      </c>
      <c r="F8" s="20">
        <v>4875</v>
      </c>
      <c r="G8" s="21">
        <f aca="true" t="shared" si="0" ref="G8:G22">SUM(D8:F8)</f>
        <v>11263</v>
      </c>
      <c r="H8" s="20"/>
      <c r="I8" s="18">
        <v>2199</v>
      </c>
      <c r="J8">
        <v>42</v>
      </c>
      <c r="K8">
        <v>7</v>
      </c>
      <c r="L8">
        <v>43</v>
      </c>
      <c r="M8" s="21">
        <f aca="true" t="shared" si="1" ref="M8:M21">SUM(J8:L8)</f>
        <v>92</v>
      </c>
      <c r="N8" s="20"/>
      <c r="O8" s="18">
        <f aca="true" t="shared" si="2" ref="O8:S22">C8+I8</f>
        <v>21968</v>
      </c>
      <c r="P8">
        <f t="shared" si="2"/>
        <v>6266</v>
      </c>
      <c r="Q8">
        <f t="shared" si="2"/>
        <v>171</v>
      </c>
      <c r="R8">
        <f t="shared" si="2"/>
        <v>4918</v>
      </c>
      <c r="S8" s="21">
        <f t="shared" si="2"/>
        <v>11355</v>
      </c>
      <c r="T8" s="21"/>
    </row>
    <row r="9" spans="2:19" ht="12.75">
      <c r="B9" t="s">
        <v>12</v>
      </c>
      <c r="C9" s="18">
        <v>6737</v>
      </c>
      <c r="D9" s="20">
        <v>1900</v>
      </c>
      <c r="E9" s="20">
        <v>45</v>
      </c>
      <c r="F9" s="20">
        <v>1741</v>
      </c>
      <c r="G9" s="21">
        <f t="shared" si="0"/>
        <v>3686</v>
      </c>
      <c r="H9" s="20"/>
      <c r="I9" s="18">
        <v>4511</v>
      </c>
      <c r="J9">
        <v>162</v>
      </c>
      <c r="K9">
        <v>5</v>
      </c>
      <c r="L9">
        <v>197</v>
      </c>
      <c r="M9" s="21">
        <f t="shared" si="1"/>
        <v>364</v>
      </c>
      <c r="N9" s="20"/>
      <c r="O9" s="18">
        <f t="shared" si="2"/>
        <v>11248</v>
      </c>
      <c r="P9">
        <f t="shared" si="2"/>
        <v>2062</v>
      </c>
      <c r="Q9">
        <f t="shared" si="2"/>
        <v>50</v>
      </c>
      <c r="R9">
        <f t="shared" si="2"/>
        <v>1938</v>
      </c>
      <c r="S9" s="21">
        <f t="shared" si="2"/>
        <v>4050</v>
      </c>
    </row>
    <row r="10" spans="2:19" ht="12.75">
      <c r="B10" t="s">
        <v>13</v>
      </c>
      <c r="C10" s="18">
        <v>371</v>
      </c>
      <c r="D10" s="20">
        <v>215</v>
      </c>
      <c r="E10" s="20">
        <v>5</v>
      </c>
      <c r="F10" s="20">
        <v>122</v>
      </c>
      <c r="G10" s="21">
        <f t="shared" si="0"/>
        <v>342</v>
      </c>
      <c r="H10" s="20"/>
      <c r="I10" s="18">
        <v>174</v>
      </c>
      <c r="J10">
        <v>28</v>
      </c>
      <c r="K10">
        <v>0</v>
      </c>
      <c r="L10">
        <v>2</v>
      </c>
      <c r="M10" s="21">
        <f t="shared" si="1"/>
        <v>30</v>
      </c>
      <c r="N10" s="20"/>
      <c r="O10" s="18">
        <f t="shared" si="2"/>
        <v>545</v>
      </c>
      <c r="P10">
        <f t="shared" si="2"/>
        <v>243</v>
      </c>
      <c r="Q10">
        <f t="shared" si="2"/>
        <v>5</v>
      </c>
      <c r="R10">
        <f t="shared" si="2"/>
        <v>124</v>
      </c>
      <c r="S10" s="21">
        <f t="shared" si="2"/>
        <v>372</v>
      </c>
    </row>
    <row r="11" spans="2:19" ht="12.75">
      <c r="B11" t="s">
        <v>14</v>
      </c>
      <c r="C11" s="18">
        <v>1037</v>
      </c>
      <c r="D11" s="20">
        <v>248</v>
      </c>
      <c r="E11" s="20">
        <v>3</v>
      </c>
      <c r="F11" s="20">
        <v>171</v>
      </c>
      <c r="G11" s="21">
        <f t="shared" si="0"/>
        <v>422</v>
      </c>
      <c r="H11" s="20"/>
      <c r="I11" s="18">
        <v>806</v>
      </c>
      <c r="J11">
        <v>11</v>
      </c>
      <c r="K11">
        <v>4</v>
      </c>
      <c r="L11">
        <v>40</v>
      </c>
      <c r="M11" s="21">
        <f t="shared" si="1"/>
        <v>55</v>
      </c>
      <c r="N11" s="20"/>
      <c r="O11" s="18">
        <f t="shared" si="2"/>
        <v>1843</v>
      </c>
      <c r="P11">
        <f t="shared" si="2"/>
        <v>259</v>
      </c>
      <c r="Q11">
        <f t="shared" si="2"/>
        <v>7</v>
      </c>
      <c r="R11">
        <f t="shared" si="2"/>
        <v>211</v>
      </c>
      <c r="S11" s="21">
        <f t="shared" si="2"/>
        <v>477</v>
      </c>
    </row>
    <row r="12" spans="2:19" ht="12.75">
      <c r="B12" t="s">
        <v>15</v>
      </c>
      <c r="C12" s="18">
        <v>963</v>
      </c>
      <c r="D12" s="20">
        <v>218</v>
      </c>
      <c r="E12" s="20">
        <v>6</v>
      </c>
      <c r="F12" s="20">
        <v>224</v>
      </c>
      <c r="G12" s="21">
        <f t="shared" si="0"/>
        <v>448</v>
      </c>
      <c r="H12" s="20"/>
      <c r="I12" s="18">
        <v>898</v>
      </c>
      <c r="J12">
        <v>35</v>
      </c>
      <c r="K12">
        <v>2</v>
      </c>
      <c r="L12">
        <v>39</v>
      </c>
      <c r="M12" s="21">
        <f t="shared" si="1"/>
        <v>76</v>
      </c>
      <c r="N12" s="20"/>
      <c r="O12" s="18">
        <f t="shared" si="2"/>
        <v>1861</v>
      </c>
      <c r="P12">
        <f t="shared" si="2"/>
        <v>253</v>
      </c>
      <c r="Q12">
        <f t="shared" si="2"/>
        <v>8</v>
      </c>
      <c r="R12">
        <f t="shared" si="2"/>
        <v>263</v>
      </c>
      <c r="S12" s="21">
        <f t="shared" si="2"/>
        <v>524</v>
      </c>
    </row>
    <row r="13" spans="2:19" ht="12.75">
      <c r="B13" t="s">
        <v>16</v>
      </c>
      <c r="C13" s="18">
        <v>3830</v>
      </c>
      <c r="D13" s="20">
        <v>1581</v>
      </c>
      <c r="E13" s="20">
        <v>46</v>
      </c>
      <c r="F13" s="20">
        <v>1308</v>
      </c>
      <c r="G13" s="21">
        <f t="shared" si="0"/>
        <v>2935</v>
      </c>
      <c r="H13" s="20"/>
      <c r="I13" s="18">
        <v>1577</v>
      </c>
      <c r="J13">
        <v>150</v>
      </c>
      <c r="K13">
        <v>5</v>
      </c>
      <c r="L13">
        <v>154</v>
      </c>
      <c r="M13" s="21">
        <f t="shared" si="1"/>
        <v>309</v>
      </c>
      <c r="N13" s="20"/>
      <c r="O13" s="18">
        <f t="shared" si="2"/>
        <v>5407</v>
      </c>
      <c r="P13">
        <f t="shared" si="2"/>
        <v>1731</v>
      </c>
      <c r="Q13">
        <f t="shared" si="2"/>
        <v>51</v>
      </c>
      <c r="R13">
        <f t="shared" si="2"/>
        <v>1462</v>
      </c>
      <c r="S13" s="21">
        <f t="shared" si="2"/>
        <v>3244</v>
      </c>
    </row>
    <row r="14" spans="2:19" ht="12.75">
      <c r="B14" t="s">
        <v>17</v>
      </c>
      <c r="C14" s="18">
        <v>941</v>
      </c>
      <c r="D14" s="20">
        <v>302</v>
      </c>
      <c r="E14" s="20">
        <v>7</v>
      </c>
      <c r="F14" s="20">
        <v>325</v>
      </c>
      <c r="G14" s="21">
        <f t="shared" si="0"/>
        <v>634</v>
      </c>
      <c r="H14" s="20"/>
      <c r="I14" s="18">
        <v>2048</v>
      </c>
      <c r="J14">
        <v>21</v>
      </c>
      <c r="K14">
        <v>1</v>
      </c>
      <c r="L14">
        <v>55</v>
      </c>
      <c r="M14" s="21">
        <f t="shared" si="1"/>
        <v>77</v>
      </c>
      <c r="N14" s="20"/>
      <c r="O14" s="18">
        <f t="shared" si="2"/>
        <v>2989</v>
      </c>
      <c r="P14">
        <f t="shared" si="2"/>
        <v>323</v>
      </c>
      <c r="Q14">
        <f t="shared" si="2"/>
        <v>8</v>
      </c>
      <c r="R14">
        <f t="shared" si="2"/>
        <v>380</v>
      </c>
      <c r="S14" s="21">
        <f t="shared" si="2"/>
        <v>711</v>
      </c>
    </row>
    <row r="15" spans="2:19" ht="12.75">
      <c r="B15" t="s">
        <v>18</v>
      </c>
      <c r="C15" s="18">
        <v>845</v>
      </c>
      <c r="D15" s="20">
        <v>324</v>
      </c>
      <c r="E15" s="20">
        <v>4</v>
      </c>
      <c r="F15" s="20">
        <v>209</v>
      </c>
      <c r="G15" s="21">
        <f t="shared" si="0"/>
        <v>537</v>
      </c>
      <c r="H15" s="20"/>
      <c r="I15" s="18">
        <v>1232</v>
      </c>
      <c r="J15">
        <v>11</v>
      </c>
      <c r="K15">
        <v>0</v>
      </c>
      <c r="L15">
        <v>17</v>
      </c>
      <c r="M15" s="21">
        <f t="shared" si="1"/>
        <v>28</v>
      </c>
      <c r="N15" s="20"/>
      <c r="O15" s="18">
        <f t="shared" si="2"/>
        <v>2077</v>
      </c>
      <c r="P15">
        <f t="shared" si="2"/>
        <v>335</v>
      </c>
      <c r="Q15">
        <f t="shared" si="2"/>
        <v>4</v>
      </c>
      <c r="R15">
        <f t="shared" si="2"/>
        <v>226</v>
      </c>
      <c r="S15" s="21">
        <f t="shared" si="2"/>
        <v>565</v>
      </c>
    </row>
    <row r="16" spans="2:19" ht="12.75">
      <c r="B16" t="s">
        <v>19</v>
      </c>
      <c r="C16" s="18">
        <v>250</v>
      </c>
      <c r="D16" s="20">
        <v>129</v>
      </c>
      <c r="E16" s="20">
        <v>2</v>
      </c>
      <c r="F16" s="20">
        <v>110</v>
      </c>
      <c r="G16" s="21">
        <f t="shared" si="0"/>
        <v>241</v>
      </c>
      <c r="H16" s="20"/>
      <c r="I16" s="18">
        <v>332</v>
      </c>
      <c r="J16">
        <v>12</v>
      </c>
      <c r="K16">
        <v>0</v>
      </c>
      <c r="L16">
        <v>3</v>
      </c>
      <c r="M16" s="21">
        <f t="shared" si="1"/>
        <v>15</v>
      </c>
      <c r="N16" s="20"/>
      <c r="O16" s="18">
        <f t="shared" si="2"/>
        <v>582</v>
      </c>
      <c r="P16">
        <f t="shared" si="2"/>
        <v>141</v>
      </c>
      <c r="Q16">
        <f t="shared" si="2"/>
        <v>2</v>
      </c>
      <c r="R16">
        <f t="shared" si="2"/>
        <v>113</v>
      </c>
      <c r="S16" s="21">
        <f t="shared" si="2"/>
        <v>256</v>
      </c>
    </row>
    <row r="17" spans="2:19" ht="12.75">
      <c r="B17" t="s">
        <v>20</v>
      </c>
      <c r="C17" s="18">
        <v>491</v>
      </c>
      <c r="D17" s="20">
        <v>224</v>
      </c>
      <c r="E17" s="20">
        <v>10</v>
      </c>
      <c r="F17" s="20">
        <v>213</v>
      </c>
      <c r="G17" s="21">
        <f t="shared" si="0"/>
        <v>447</v>
      </c>
      <c r="H17" s="20"/>
      <c r="I17" s="18">
        <v>740</v>
      </c>
      <c r="J17">
        <v>18</v>
      </c>
      <c r="K17">
        <v>2</v>
      </c>
      <c r="L17">
        <v>55</v>
      </c>
      <c r="M17" s="21">
        <f t="shared" si="1"/>
        <v>75</v>
      </c>
      <c r="N17" s="20"/>
      <c r="O17" s="18">
        <f t="shared" si="2"/>
        <v>1231</v>
      </c>
      <c r="P17">
        <f t="shared" si="2"/>
        <v>242</v>
      </c>
      <c r="Q17">
        <f t="shared" si="2"/>
        <v>12</v>
      </c>
      <c r="R17">
        <f t="shared" si="2"/>
        <v>268</v>
      </c>
      <c r="S17" s="21">
        <f t="shared" si="2"/>
        <v>522</v>
      </c>
    </row>
    <row r="18" spans="2:19" ht="12.75">
      <c r="B18" t="s">
        <v>21</v>
      </c>
      <c r="C18" s="18">
        <v>362</v>
      </c>
      <c r="D18" s="20">
        <v>235</v>
      </c>
      <c r="E18" s="20">
        <v>10</v>
      </c>
      <c r="F18" s="20">
        <v>101</v>
      </c>
      <c r="G18" s="21">
        <f t="shared" si="0"/>
        <v>346</v>
      </c>
      <c r="H18" s="20"/>
      <c r="I18" s="18">
        <v>390</v>
      </c>
      <c r="J18">
        <v>5</v>
      </c>
      <c r="K18">
        <v>1</v>
      </c>
      <c r="L18">
        <v>7</v>
      </c>
      <c r="M18" s="21">
        <f t="shared" si="1"/>
        <v>13</v>
      </c>
      <c r="N18" s="20"/>
      <c r="O18" s="18">
        <f t="shared" si="2"/>
        <v>752</v>
      </c>
      <c r="P18">
        <f t="shared" si="2"/>
        <v>240</v>
      </c>
      <c r="Q18">
        <f t="shared" si="2"/>
        <v>11</v>
      </c>
      <c r="R18">
        <f t="shared" si="2"/>
        <v>108</v>
      </c>
      <c r="S18" s="21">
        <f t="shared" si="2"/>
        <v>359</v>
      </c>
    </row>
    <row r="19" spans="2:19" ht="12.75">
      <c r="B19" t="s">
        <v>22</v>
      </c>
      <c r="C19" s="18">
        <v>22384</v>
      </c>
      <c r="D19" s="20">
        <v>4989</v>
      </c>
      <c r="E19" s="20">
        <v>126</v>
      </c>
      <c r="F19" s="20">
        <v>6534</v>
      </c>
      <c r="G19" s="21">
        <f t="shared" si="0"/>
        <v>11649</v>
      </c>
      <c r="H19" s="20"/>
      <c r="I19" s="18">
        <v>738</v>
      </c>
      <c r="J19">
        <v>58</v>
      </c>
      <c r="K19">
        <v>13</v>
      </c>
      <c r="L19">
        <v>230</v>
      </c>
      <c r="M19" s="21">
        <f t="shared" si="1"/>
        <v>301</v>
      </c>
      <c r="N19" s="20"/>
      <c r="O19" s="18">
        <f t="shared" si="2"/>
        <v>23122</v>
      </c>
      <c r="P19">
        <f t="shared" si="2"/>
        <v>5047</v>
      </c>
      <c r="Q19">
        <f t="shared" si="2"/>
        <v>139</v>
      </c>
      <c r="R19">
        <f t="shared" si="2"/>
        <v>6764</v>
      </c>
      <c r="S19" s="21">
        <f t="shared" si="2"/>
        <v>11950</v>
      </c>
    </row>
    <row r="20" spans="2:19" ht="12.75">
      <c r="B20" t="s">
        <v>23</v>
      </c>
      <c r="C20" s="18">
        <v>196</v>
      </c>
      <c r="D20" s="20">
        <v>208</v>
      </c>
      <c r="E20" s="20">
        <v>12</v>
      </c>
      <c r="F20" s="20">
        <v>156</v>
      </c>
      <c r="G20" s="21">
        <f t="shared" si="0"/>
        <v>376</v>
      </c>
      <c r="H20" s="20"/>
      <c r="I20" s="18">
        <v>647</v>
      </c>
      <c r="J20">
        <v>46</v>
      </c>
      <c r="K20">
        <v>7</v>
      </c>
      <c r="L20">
        <v>43</v>
      </c>
      <c r="M20" s="21">
        <f t="shared" si="1"/>
        <v>96</v>
      </c>
      <c r="N20" s="20"/>
      <c r="O20" s="18">
        <f t="shared" si="2"/>
        <v>843</v>
      </c>
      <c r="P20">
        <f t="shared" si="2"/>
        <v>254</v>
      </c>
      <c r="Q20">
        <f t="shared" si="2"/>
        <v>19</v>
      </c>
      <c r="R20">
        <f t="shared" si="2"/>
        <v>199</v>
      </c>
      <c r="S20" s="21">
        <f t="shared" si="2"/>
        <v>472</v>
      </c>
    </row>
    <row r="21" spans="2:19" ht="12.75">
      <c r="B21" t="s">
        <v>24</v>
      </c>
      <c r="C21" s="18">
        <v>5653</v>
      </c>
      <c r="D21" s="20">
        <v>1773</v>
      </c>
      <c r="E21" s="20">
        <v>59</v>
      </c>
      <c r="F21" s="20">
        <v>1764</v>
      </c>
      <c r="G21" s="21">
        <f t="shared" si="0"/>
        <v>3596</v>
      </c>
      <c r="H21" s="20"/>
      <c r="I21" s="18">
        <v>2596</v>
      </c>
      <c r="J21">
        <v>214</v>
      </c>
      <c r="K21">
        <v>10</v>
      </c>
      <c r="L21">
        <v>125</v>
      </c>
      <c r="M21" s="21">
        <f t="shared" si="1"/>
        <v>349</v>
      </c>
      <c r="N21" s="20"/>
      <c r="O21" s="18">
        <f t="shared" si="2"/>
        <v>8249</v>
      </c>
      <c r="P21">
        <f t="shared" si="2"/>
        <v>1987</v>
      </c>
      <c r="Q21">
        <f t="shared" si="2"/>
        <v>69</v>
      </c>
      <c r="R21">
        <f t="shared" si="2"/>
        <v>1889</v>
      </c>
      <c r="S21" s="21">
        <f t="shared" si="2"/>
        <v>3945</v>
      </c>
    </row>
    <row r="22" spans="1:19" s="2" customFormat="1" ht="12.75">
      <c r="A22" s="22"/>
      <c r="B22" s="23" t="s">
        <v>25</v>
      </c>
      <c r="C22" s="24">
        <f>SUM(C8:C21)</f>
        <v>63829</v>
      </c>
      <c r="D22" s="25">
        <f>SUM(D8:D21)</f>
        <v>18570</v>
      </c>
      <c r="E22" s="25">
        <f>SUM(E8:E21)</f>
        <v>499</v>
      </c>
      <c r="F22" s="25">
        <f>SUM(F8:F21)</f>
        <v>17853</v>
      </c>
      <c r="G22" s="25">
        <f t="shared" si="0"/>
        <v>36922</v>
      </c>
      <c r="H22" s="21"/>
      <c r="I22" s="24">
        <f>SUM(I8:I21)</f>
        <v>18888</v>
      </c>
      <c r="J22" s="25">
        <f>SUM(J8:J21)</f>
        <v>813</v>
      </c>
      <c r="K22" s="25">
        <f>SUM(K8:K21)</f>
        <v>57</v>
      </c>
      <c r="L22" s="25">
        <f>SUM(L8:L21)</f>
        <v>1010</v>
      </c>
      <c r="M22" s="25">
        <f>SUM(M8:M21)</f>
        <v>1880</v>
      </c>
      <c r="N22" s="21"/>
      <c r="O22" s="24">
        <f t="shared" si="2"/>
        <v>82717</v>
      </c>
      <c r="P22" s="25">
        <f t="shared" si="2"/>
        <v>19383</v>
      </c>
      <c r="Q22" s="25">
        <f t="shared" si="2"/>
        <v>556</v>
      </c>
      <c r="R22" s="25">
        <f t="shared" si="2"/>
        <v>18863</v>
      </c>
      <c r="S22" s="25">
        <f t="shared" si="2"/>
        <v>38802</v>
      </c>
    </row>
    <row r="23" spans="1:19" ht="12.75">
      <c r="A23" s="1" t="s">
        <v>26</v>
      </c>
      <c r="C23" s="18"/>
      <c r="G23" s="21"/>
      <c r="H23" s="20"/>
      <c r="I23" s="18"/>
      <c r="M23" s="21"/>
      <c r="N23" s="20"/>
      <c r="O23" s="18"/>
      <c r="S23" s="21"/>
    </row>
    <row r="24" spans="2:19" ht="12.75">
      <c r="B24" t="s">
        <v>11</v>
      </c>
      <c r="C24" s="18">
        <v>5839</v>
      </c>
      <c r="D24">
        <v>1468</v>
      </c>
      <c r="E24">
        <v>54</v>
      </c>
      <c r="F24" s="20">
        <v>1590</v>
      </c>
      <c r="G24" s="21">
        <f aca="true" t="shared" si="3" ref="G24:G32">SUM(D24:F24)</f>
        <v>3112</v>
      </c>
      <c r="H24" s="20"/>
      <c r="I24" s="18">
        <v>2320</v>
      </c>
      <c r="J24">
        <v>3</v>
      </c>
      <c r="K24">
        <v>3</v>
      </c>
      <c r="L24">
        <v>87</v>
      </c>
      <c r="M24" s="21">
        <f aca="true" t="shared" si="4" ref="M24:M32">SUM(J24:L24)</f>
        <v>93</v>
      </c>
      <c r="N24" s="20"/>
      <c r="O24" s="18">
        <f aca="true" t="shared" si="5" ref="O24:S33">C24+I24</f>
        <v>8159</v>
      </c>
      <c r="P24">
        <f t="shared" si="5"/>
        <v>1471</v>
      </c>
      <c r="Q24">
        <f t="shared" si="5"/>
        <v>57</v>
      </c>
      <c r="R24">
        <f t="shared" si="5"/>
        <v>1677</v>
      </c>
      <c r="S24" s="21">
        <f t="shared" si="5"/>
        <v>3205</v>
      </c>
    </row>
    <row r="25" spans="2:19" ht="12.75">
      <c r="B25" t="s">
        <v>27</v>
      </c>
      <c r="C25" s="18">
        <v>1595</v>
      </c>
      <c r="D25">
        <v>598</v>
      </c>
      <c r="E25">
        <v>22</v>
      </c>
      <c r="F25">
        <v>534</v>
      </c>
      <c r="G25" s="21">
        <f t="shared" si="3"/>
        <v>1154</v>
      </c>
      <c r="H25" s="20"/>
      <c r="I25" s="18">
        <v>1343</v>
      </c>
      <c r="J25">
        <v>0</v>
      </c>
      <c r="K25">
        <v>1</v>
      </c>
      <c r="L25">
        <v>24</v>
      </c>
      <c r="M25" s="21">
        <f t="shared" si="4"/>
        <v>25</v>
      </c>
      <c r="N25" s="20"/>
      <c r="O25" s="18">
        <f t="shared" si="5"/>
        <v>2938</v>
      </c>
      <c r="P25">
        <f t="shared" si="5"/>
        <v>598</v>
      </c>
      <c r="Q25">
        <f t="shared" si="5"/>
        <v>23</v>
      </c>
      <c r="R25">
        <f t="shared" si="5"/>
        <v>558</v>
      </c>
      <c r="S25" s="21">
        <f t="shared" si="5"/>
        <v>1179</v>
      </c>
    </row>
    <row r="26" spans="2:19" ht="12.75">
      <c r="B26" t="s">
        <v>28</v>
      </c>
      <c r="C26" s="18">
        <v>219</v>
      </c>
      <c r="D26">
        <v>119</v>
      </c>
      <c r="E26">
        <v>3</v>
      </c>
      <c r="F26">
        <v>58</v>
      </c>
      <c r="G26" s="21">
        <f t="shared" si="3"/>
        <v>180</v>
      </c>
      <c r="H26" s="20"/>
      <c r="I26" s="18">
        <v>26</v>
      </c>
      <c r="J26">
        <v>1</v>
      </c>
      <c r="K26">
        <v>0</v>
      </c>
      <c r="L26">
        <v>0</v>
      </c>
      <c r="M26" s="21">
        <f t="shared" si="4"/>
        <v>1</v>
      </c>
      <c r="N26" s="20"/>
      <c r="O26" s="18">
        <f t="shared" si="5"/>
        <v>245</v>
      </c>
      <c r="P26">
        <f t="shared" si="5"/>
        <v>120</v>
      </c>
      <c r="Q26">
        <f t="shared" si="5"/>
        <v>3</v>
      </c>
      <c r="R26">
        <f t="shared" si="5"/>
        <v>58</v>
      </c>
      <c r="S26" s="21">
        <f t="shared" si="5"/>
        <v>181</v>
      </c>
    </row>
    <row r="27" spans="2:19" ht="12.75">
      <c r="B27" t="s">
        <v>29</v>
      </c>
      <c r="C27" s="18">
        <v>260</v>
      </c>
      <c r="D27">
        <v>92</v>
      </c>
      <c r="E27">
        <v>4</v>
      </c>
      <c r="F27">
        <v>81</v>
      </c>
      <c r="G27" s="21">
        <f t="shared" si="3"/>
        <v>177</v>
      </c>
      <c r="H27" s="20"/>
      <c r="I27" s="18">
        <v>30</v>
      </c>
      <c r="J27">
        <v>0</v>
      </c>
      <c r="K27">
        <v>0</v>
      </c>
      <c r="L27">
        <v>0</v>
      </c>
      <c r="M27" s="21">
        <f t="shared" si="4"/>
        <v>0</v>
      </c>
      <c r="N27" s="20"/>
      <c r="O27" s="18">
        <f t="shared" si="5"/>
        <v>290</v>
      </c>
      <c r="P27">
        <f t="shared" si="5"/>
        <v>92</v>
      </c>
      <c r="Q27">
        <f t="shared" si="5"/>
        <v>4</v>
      </c>
      <c r="R27">
        <f t="shared" si="5"/>
        <v>81</v>
      </c>
      <c r="S27" s="21">
        <f t="shared" si="5"/>
        <v>177</v>
      </c>
    </row>
    <row r="28" spans="2:19" ht="12.75">
      <c r="B28" t="s">
        <v>30</v>
      </c>
      <c r="C28" s="18">
        <v>1200</v>
      </c>
      <c r="D28">
        <v>379</v>
      </c>
      <c r="E28">
        <v>9</v>
      </c>
      <c r="F28">
        <v>252</v>
      </c>
      <c r="G28" s="21">
        <f t="shared" si="3"/>
        <v>640</v>
      </c>
      <c r="H28" s="20"/>
      <c r="I28" s="18">
        <v>115</v>
      </c>
      <c r="J28">
        <v>1</v>
      </c>
      <c r="K28">
        <v>0</v>
      </c>
      <c r="L28">
        <v>0</v>
      </c>
      <c r="M28" s="21">
        <f t="shared" si="4"/>
        <v>1</v>
      </c>
      <c r="N28" s="20"/>
      <c r="O28" s="18">
        <f t="shared" si="5"/>
        <v>1315</v>
      </c>
      <c r="P28">
        <f t="shared" si="5"/>
        <v>380</v>
      </c>
      <c r="Q28">
        <f t="shared" si="5"/>
        <v>9</v>
      </c>
      <c r="R28">
        <f t="shared" si="5"/>
        <v>252</v>
      </c>
      <c r="S28" s="21">
        <f t="shared" si="5"/>
        <v>641</v>
      </c>
    </row>
    <row r="29" spans="2:19" ht="12.75">
      <c r="B29" t="s">
        <v>31</v>
      </c>
      <c r="C29" s="18">
        <v>1562</v>
      </c>
      <c r="D29">
        <v>482</v>
      </c>
      <c r="E29">
        <v>15</v>
      </c>
      <c r="F29">
        <v>455</v>
      </c>
      <c r="G29" s="21">
        <f t="shared" si="3"/>
        <v>952</v>
      </c>
      <c r="H29" s="20"/>
      <c r="I29" s="18">
        <v>510</v>
      </c>
      <c r="J29">
        <v>1</v>
      </c>
      <c r="K29">
        <v>2</v>
      </c>
      <c r="L29">
        <v>23</v>
      </c>
      <c r="M29" s="21">
        <f t="shared" si="4"/>
        <v>26</v>
      </c>
      <c r="N29" s="20"/>
      <c r="O29" s="18">
        <f t="shared" si="5"/>
        <v>2072</v>
      </c>
      <c r="P29">
        <f t="shared" si="5"/>
        <v>483</v>
      </c>
      <c r="Q29">
        <f t="shared" si="5"/>
        <v>17</v>
      </c>
      <c r="R29">
        <f t="shared" si="5"/>
        <v>478</v>
      </c>
      <c r="S29" s="21">
        <f t="shared" si="5"/>
        <v>978</v>
      </c>
    </row>
    <row r="30" spans="2:19" ht="12.75">
      <c r="B30" t="s">
        <v>32</v>
      </c>
      <c r="C30" s="18">
        <v>158</v>
      </c>
      <c r="D30">
        <v>22</v>
      </c>
      <c r="E30">
        <v>1</v>
      </c>
      <c r="F30">
        <v>38</v>
      </c>
      <c r="G30" s="21">
        <f t="shared" si="3"/>
        <v>61</v>
      </c>
      <c r="H30" s="20"/>
      <c r="I30" s="18">
        <v>559</v>
      </c>
      <c r="J30">
        <v>1</v>
      </c>
      <c r="K30">
        <v>0</v>
      </c>
      <c r="L30">
        <v>12</v>
      </c>
      <c r="M30" s="21">
        <f t="shared" si="4"/>
        <v>13</v>
      </c>
      <c r="N30" s="20"/>
      <c r="O30" s="18">
        <f t="shared" si="5"/>
        <v>717</v>
      </c>
      <c r="P30">
        <f t="shared" si="5"/>
        <v>23</v>
      </c>
      <c r="Q30">
        <f t="shared" si="5"/>
        <v>1</v>
      </c>
      <c r="R30">
        <f t="shared" si="5"/>
        <v>50</v>
      </c>
      <c r="S30" s="21">
        <f t="shared" si="5"/>
        <v>74</v>
      </c>
    </row>
    <row r="31" spans="2:19" ht="12.75">
      <c r="B31" t="s">
        <v>33</v>
      </c>
      <c r="C31" s="18">
        <v>41</v>
      </c>
      <c r="D31">
        <v>15</v>
      </c>
      <c r="E31">
        <v>1</v>
      </c>
      <c r="F31">
        <v>14</v>
      </c>
      <c r="G31" s="21">
        <f t="shared" si="3"/>
        <v>30</v>
      </c>
      <c r="H31" s="20"/>
      <c r="I31" s="18">
        <v>14</v>
      </c>
      <c r="J31">
        <v>0</v>
      </c>
      <c r="K31">
        <v>0</v>
      </c>
      <c r="L31">
        <v>0</v>
      </c>
      <c r="M31" s="21">
        <f t="shared" si="4"/>
        <v>0</v>
      </c>
      <c r="N31" s="20"/>
      <c r="O31" s="18">
        <f t="shared" si="5"/>
        <v>55</v>
      </c>
      <c r="P31">
        <f t="shared" si="5"/>
        <v>15</v>
      </c>
      <c r="Q31">
        <f t="shared" si="5"/>
        <v>1</v>
      </c>
      <c r="R31">
        <f t="shared" si="5"/>
        <v>14</v>
      </c>
      <c r="S31" s="21">
        <f t="shared" si="5"/>
        <v>30</v>
      </c>
    </row>
    <row r="32" spans="2:19" ht="12.75">
      <c r="B32" t="s">
        <v>34</v>
      </c>
      <c r="C32" s="18">
        <v>65</v>
      </c>
      <c r="D32">
        <v>58</v>
      </c>
      <c r="E32">
        <v>3</v>
      </c>
      <c r="F32">
        <v>40</v>
      </c>
      <c r="G32" s="21">
        <f t="shared" si="3"/>
        <v>101</v>
      </c>
      <c r="H32" s="20"/>
      <c r="I32" s="18">
        <v>84</v>
      </c>
      <c r="J32">
        <v>0</v>
      </c>
      <c r="K32">
        <v>0</v>
      </c>
      <c r="L32">
        <v>2</v>
      </c>
      <c r="M32" s="21">
        <f t="shared" si="4"/>
        <v>2</v>
      </c>
      <c r="N32" s="20"/>
      <c r="O32" s="18">
        <f t="shared" si="5"/>
        <v>149</v>
      </c>
      <c r="P32">
        <f t="shared" si="5"/>
        <v>58</v>
      </c>
      <c r="Q32">
        <f t="shared" si="5"/>
        <v>3</v>
      </c>
      <c r="R32">
        <f t="shared" si="5"/>
        <v>42</v>
      </c>
      <c r="S32" s="21">
        <f t="shared" si="5"/>
        <v>103</v>
      </c>
    </row>
    <row r="33" spans="1:19" s="2" customFormat="1" ht="12.75">
      <c r="A33" s="22"/>
      <c r="B33" s="23" t="s">
        <v>25</v>
      </c>
      <c r="C33" s="24">
        <f>SUM(C24:C32)</f>
        <v>10939</v>
      </c>
      <c r="D33" s="25">
        <f>SUM(D24:D32)</f>
        <v>3233</v>
      </c>
      <c r="E33" s="25">
        <f>SUM(E24:E32)</f>
        <v>112</v>
      </c>
      <c r="F33" s="25">
        <f>SUM(F24:F32)</f>
        <v>3062</v>
      </c>
      <c r="G33" s="25">
        <f>SUM(G24:G32)</f>
        <v>6407</v>
      </c>
      <c r="H33" s="21"/>
      <c r="I33" s="24">
        <f>SUM(I24:I32)</f>
        <v>5001</v>
      </c>
      <c r="J33" s="25">
        <f>SUM(J24:J32)</f>
        <v>7</v>
      </c>
      <c r="K33" s="25">
        <f>SUM(K24:K32)</f>
        <v>6</v>
      </c>
      <c r="L33" s="25">
        <f>SUM(L24:L32)</f>
        <v>148</v>
      </c>
      <c r="M33" s="25">
        <f>SUM(M24:M32)</f>
        <v>161</v>
      </c>
      <c r="N33" s="21"/>
      <c r="O33" s="24">
        <f t="shared" si="5"/>
        <v>15940</v>
      </c>
      <c r="P33" s="25">
        <f t="shared" si="5"/>
        <v>3240</v>
      </c>
      <c r="Q33" s="25">
        <f t="shared" si="5"/>
        <v>118</v>
      </c>
      <c r="R33" s="25">
        <f t="shared" si="5"/>
        <v>3210</v>
      </c>
      <c r="S33" s="25">
        <f t="shared" si="5"/>
        <v>6568</v>
      </c>
    </row>
    <row r="34" spans="1:19" ht="12.75">
      <c r="A34" s="1" t="s">
        <v>35</v>
      </c>
      <c r="C34" s="18"/>
      <c r="G34" s="21"/>
      <c r="H34" s="20"/>
      <c r="I34" s="18"/>
      <c r="M34" s="21"/>
      <c r="N34" s="20"/>
      <c r="O34" s="18"/>
      <c r="S34" s="21"/>
    </row>
    <row r="35" spans="2:19" ht="12.75">
      <c r="B35" t="s">
        <v>11</v>
      </c>
      <c r="C35" s="18">
        <v>5787</v>
      </c>
      <c r="D35">
        <v>3113</v>
      </c>
      <c r="E35">
        <v>53</v>
      </c>
      <c r="F35">
        <v>1910</v>
      </c>
      <c r="G35" s="21">
        <f aca="true" t="shared" si="6" ref="G35:G52">SUM(D35:F35)</f>
        <v>5076</v>
      </c>
      <c r="H35" s="20"/>
      <c r="I35" s="18">
        <v>2622</v>
      </c>
      <c r="J35">
        <v>1119</v>
      </c>
      <c r="K35">
        <v>12</v>
      </c>
      <c r="L35">
        <v>292</v>
      </c>
      <c r="M35" s="21">
        <f aca="true" t="shared" si="7" ref="M35:M52">SUM(J35:L35)</f>
        <v>1423</v>
      </c>
      <c r="N35" s="20"/>
      <c r="O35" s="18">
        <f aca="true" t="shared" si="8" ref="O35:S53">C35+I35</f>
        <v>8409</v>
      </c>
      <c r="P35">
        <f t="shared" si="8"/>
        <v>4232</v>
      </c>
      <c r="Q35">
        <f t="shared" si="8"/>
        <v>65</v>
      </c>
      <c r="R35">
        <f t="shared" si="8"/>
        <v>2202</v>
      </c>
      <c r="S35" s="21">
        <f t="shared" si="8"/>
        <v>6499</v>
      </c>
    </row>
    <row r="36" spans="2:19" ht="12.75">
      <c r="B36" t="s">
        <v>36</v>
      </c>
      <c r="C36" s="18">
        <v>966</v>
      </c>
      <c r="D36">
        <v>713</v>
      </c>
      <c r="E36">
        <v>16</v>
      </c>
      <c r="F36">
        <v>521</v>
      </c>
      <c r="G36" s="21">
        <f t="shared" si="6"/>
        <v>1250</v>
      </c>
      <c r="H36" s="20"/>
      <c r="I36" s="18">
        <v>877</v>
      </c>
      <c r="J36">
        <v>231</v>
      </c>
      <c r="K36">
        <v>5</v>
      </c>
      <c r="L36">
        <v>110</v>
      </c>
      <c r="M36" s="21">
        <f t="shared" si="7"/>
        <v>346</v>
      </c>
      <c r="N36" s="20"/>
      <c r="O36" s="18">
        <f t="shared" si="8"/>
        <v>1843</v>
      </c>
      <c r="P36">
        <f t="shared" si="8"/>
        <v>944</v>
      </c>
      <c r="Q36">
        <f t="shared" si="8"/>
        <v>21</v>
      </c>
      <c r="R36">
        <f t="shared" si="8"/>
        <v>631</v>
      </c>
      <c r="S36" s="21">
        <f t="shared" si="8"/>
        <v>1596</v>
      </c>
    </row>
    <row r="37" spans="2:19" ht="12.75">
      <c r="B37" t="s">
        <v>37</v>
      </c>
      <c r="C37" s="18">
        <v>742</v>
      </c>
      <c r="D37">
        <v>479</v>
      </c>
      <c r="E37">
        <v>18</v>
      </c>
      <c r="F37">
        <v>286</v>
      </c>
      <c r="G37" s="21">
        <f t="shared" si="6"/>
        <v>783</v>
      </c>
      <c r="H37" s="20"/>
      <c r="I37" s="18">
        <v>937</v>
      </c>
      <c r="J37">
        <v>156</v>
      </c>
      <c r="K37">
        <v>0</v>
      </c>
      <c r="L37">
        <v>104</v>
      </c>
      <c r="M37" s="21">
        <f t="shared" si="7"/>
        <v>260</v>
      </c>
      <c r="N37" s="20"/>
      <c r="O37" s="18">
        <f t="shared" si="8"/>
        <v>1679</v>
      </c>
      <c r="P37">
        <f t="shared" si="8"/>
        <v>635</v>
      </c>
      <c r="Q37">
        <f t="shared" si="8"/>
        <v>18</v>
      </c>
      <c r="R37">
        <f t="shared" si="8"/>
        <v>390</v>
      </c>
      <c r="S37" s="21">
        <f t="shared" si="8"/>
        <v>1043</v>
      </c>
    </row>
    <row r="38" spans="2:19" ht="12.75">
      <c r="B38" t="s">
        <v>38</v>
      </c>
      <c r="C38" s="18">
        <v>547</v>
      </c>
      <c r="D38">
        <v>277</v>
      </c>
      <c r="E38">
        <v>3</v>
      </c>
      <c r="F38">
        <v>158</v>
      </c>
      <c r="G38" s="21">
        <f t="shared" si="6"/>
        <v>438</v>
      </c>
      <c r="H38" s="20"/>
      <c r="I38" s="18">
        <v>981</v>
      </c>
      <c r="J38">
        <v>139</v>
      </c>
      <c r="K38">
        <v>1</v>
      </c>
      <c r="L38">
        <v>61</v>
      </c>
      <c r="M38" s="21">
        <f t="shared" si="7"/>
        <v>201</v>
      </c>
      <c r="N38" s="20"/>
      <c r="O38" s="18">
        <f t="shared" si="8"/>
        <v>1528</v>
      </c>
      <c r="P38">
        <f t="shared" si="8"/>
        <v>416</v>
      </c>
      <c r="Q38">
        <f t="shared" si="8"/>
        <v>4</v>
      </c>
      <c r="R38">
        <f t="shared" si="8"/>
        <v>219</v>
      </c>
      <c r="S38" s="21">
        <f t="shared" si="8"/>
        <v>639</v>
      </c>
    </row>
    <row r="39" spans="2:19" ht="12.75">
      <c r="B39" t="s">
        <v>39</v>
      </c>
      <c r="C39" s="18">
        <v>1708</v>
      </c>
      <c r="D39">
        <v>1167</v>
      </c>
      <c r="E39">
        <v>21</v>
      </c>
      <c r="F39">
        <v>706</v>
      </c>
      <c r="G39" s="21">
        <f t="shared" si="6"/>
        <v>1894</v>
      </c>
      <c r="H39" s="20"/>
      <c r="I39" s="18">
        <v>2211</v>
      </c>
      <c r="J39">
        <v>368</v>
      </c>
      <c r="K39">
        <v>5</v>
      </c>
      <c r="L39">
        <v>212</v>
      </c>
      <c r="M39" s="21">
        <f t="shared" si="7"/>
        <v>585</v>
      </c>
      <c r="N39" s="20"/>
      <c r="O39" s="18">
        <f t="shared" si="8"/>
        <v>3919</v>
      </c>
      <c r="P39">
        <f t="shared" si="8"/>
        <v>1535</v>
      </c>
      <c r="Q39">
        <f t="shared" si="8"/>
        <v>26</v>
      </c>
      <c r="R39">
        <f t="shared" si="8"/>
        <v>918</v>
      </c>
      <c r="S39" s="21">
        <f t="shared" si="8"/>
        <v>2479</v>
      </c>
    </row>
    <row r="40" spans="2:19" ht="12.75">
      <c r="B40" t="s">
        <v>40</v>
      </c>
      <c r="C40" s="18">
        <v>1217</v>
      </c>
      <c r="D40">
        <v>860</v>
      </c>
      <c r="E40">
        <v>16</v>
      </c>
      <c r="F40">
        <v>574</v>
      </c>
      <c r="G40" s="21">
        <f t="shared" si="6"/>
        <v>1450</v>
      </c>
      <c r="H40" s="20"/>
      <c r="I40" s="18">
        <v>1798</v>
      </c>
      <c r="J40">
        <v>511</v>
      </c>
      <c r="K40">
        <v>3</v>
      </c>
      <c r="L40">
        <v>243</v>
      </c>
      <c r="M40" s="21">
        <f t="shared" si="7"/>
        <v>757</v>
      </c>
      <c r="N40" s="20"/>
      <c r="O40" s="18">
        <f t="shared" si="8"/>
        <v>3015</v>
      </c>
      <c r="P40">
        <f t="shared" si="8"/>
        <v>1371</v>
      </c>
      <c r="Q40">
        <f t="shared" si="8"/>
        <v>19</v>
      </c>
      <c r="R40">
        <f t="shared" si="8"/>
        <v>817</v>
      </c>
      <c r="S40" s="21">
        <f t="shared" si="8"/>
        <v>2207</v>
      </c>
    </row>
    <row r="41" spans="2:19" ht="12.75">
      <c r="B41" t="s">
        <v>41</v>
      </c>
      <c r="C41" s="18">
        <v>286</v>
      </c>
      <c r="D41">
        <v>139</v>
      </c>
      <c r="E41">
        <v>6</v>
      </c>
      <c r="F41">
        <v>107</v>
      </c>
      <c r="G41" s="21">
        <f t="shared" si="6"/>
        <v>252</v>
      </c>
      <c r="H41" s="20"/>
      <c r="I41" s="18">
        <v>562</v>
      </c>
      <c r="J41">
        <v>157</v>
      </c>
      <c r="K41">
        <v>4</v>
      </c>
      <c r="L41">
        <v>61</v>
      </c>
      <c r="M41" s="21">
        <f t="shared" si="7"/>
        <v>222</v>
      </c>
      <c r="N41" s="20"/>
      <c r="O41" s="18">
        <f t="shared" si="8"/>
        <v>848</v>
      </c>
      <c r="P41">
        <f t="shared" si="8"/>
        <v>296</v>
      </c>
      <c r="Q41">
        <f t="shared" si="8"/>
        <v>10</v>
      </c>
      <c r="R41">
        <f t="shared" si="8"/>
        <v>168</v>
      </c>
      <c r="S41" s="21">
        <f t="shared" si="8"/>
        <v>474</v>
      </c>
    </row>
    <row r="42" spans="2:19" ht="12.75">
      <c r="B42" t="s">
        <v>42</v>
      </c>
      <c r="C42" s="18">
        <v>1975</v>
      </c>
      <c r="D42">
        <v>1222</v>
      </c>
      <c r="E42">
        <v>21</v>
      </c>
      <c r="F42">
        <v>701</v>
      </c>
      <c r="G42" s="21">
        <f t="shared" si="6"/>
        <v>1944</v>
      </c>
      <c r="H42" s="20"/>
      <c r="I42" s="18">
        <v>2498</v>
      </c>
      <c r="J42">
        <v>511</v>
      </c>
      <c r="K42">
        <v>6</v>
      </c>
      <c r="L42">
        <v>193</v>
      </c>
      <c r="M42" s="21">
        <f t="shared" si="7"/>
        <v>710</v>
      </c>
      <c r="N42" s="20"/>
      <c r="O42" s="18">
        <f t="shared" si="8"/>
        <v>4473</v>
      </c>
      <c r="P42">
        <f t="shared" si="8"/>
        <v>1733</v>
      </c>
      <c r="Q42">
        <f t="shared" si="8"/>
        <v>27</v>
      </c>
      <c r="R42">
        <f t="shared" si="8"/>
        <v>894</v>
      </c>
      <c r="S42" s="21">
        <f t="shared" si="8"/>
        <v>2654</v>
      </c>
    </row>
    <row r="43" spans="2:19" ht="12.75">
      <c r="B43" t="s">
        <v>43</v>
      </c>
      <c r="C43" s="18">
        <v>683</v>
      </c>
      <c r="D43">
        <v>374</v>
      </c>
      <c r="E43">
        <v>1</v>
      </c>
      <c r="F43">
        <v>200</v>
      </c>
      <c r="G43" s="21">
        <f t="shared" si="6"/>
        <v>575</v>
      </c>
      <c r="H43" s="20"/>
      <c r="I43" s="18">
        <v>1587</v>
      </c>
      <c r="J43">
        <v>275</v>
      </c>
      <c r="K43">
        <v>2</v>
      </c>
      <c r="L43">
        <v>114</v>
      </c>
      <c r="M43" s="21">
        <f t="shared" si="7"/>
        <v>391</v>
      </c>
      <c r="N43" s="20"/>
      <c r="O43" s="18">
        <f t="shared" si="8"/>
        <v>2270</v>
      </c>
      <c r="P43">
        <f t="shared" si="8"/>
        <v>649</v>
      </c>
      <c r="Q43">
        <f t="shared" si="8"/>
        <v>3</v>
      </c>
      <c r="R43">
        <f t="shared" si="8"/>
        <v>314</v>
      </c>
      <c r="S43" s="21">
        <f t="shared" si="8"/>
        <v>966</v>
      </c>
    </row>
    <row r="44" spans="2:19" ht="12.75">
      <c r="B44" t="s">
        <v>44</v>
      </c>
      <c r="C44" s="18">
        <v>527</v>
      </c>
      <c r="D44">
        <v>405</v>
      </c>
      <c r="E44">
        <v>8</v>
      </c>
      <c r="F44">
        <v>291</v>
      </c>
      <c r="G44" s="21">
        <f t="shared" si="6"/>
        <v>704</v>
      </c>
      <c r="H44" s="20"/>
      <c r="I44" s="18">
        <v>756</v>
      </c>
      <c r="J44">
        <v>230</v>
      </c>
      <c r="K44">
        <v>1</v>
      </c>
      <c r="L44">
        <v>81</v>
      </c>
      <c r="M44" s="21">
        <f t="shared" si="7"/>
        <v>312</v>
      </c>
      <c r="N44" s="20"/>
      <c r="O44" s="18">
        <f t="shared" si="8"/>
        <v>1283</v>
      </c>
      <c r="P44">
        <f t="shared" si="8"/>
        <v>635</v>
      </c>
      <c r="Q44">
        <f t="shared" si="8"/>
        <v>9</v>
      </c>
      <c r="R44">
        <f t="shared" si="8"/>
        <v>372</v>
      </c>
      <c r="S44" s="21">
        <f t="shared" si="8"/>
        <v>1016</v>
      </c>
    </row>
    <row r="45" spans="2:19" ht="12.75">
      <c r="B45" t="s">
        <v>45</v>
      </c>
      <c r="C45" s="18">
        <v>952</v>
      </c>
      <c r="D45">
        <v>323</v>
      </c>
      <c r="E45">
        <v>2</v>
      </c>
      <c r="F45">
        <v>187</v>
      </c>
      <c r="G45" s="21">
        <f t="shared" si="6"/>
        <v>512</v>
      </c>
      <c r="H45" s="20"/>
      <c r="I45" s="18">
        <v>1487</v>
      </c>
      <c r="J45">
        <v>254</v>
      </c>
      <c r="K45">
        <v>5</v>
      </c>
      <c r="L45">
        <v>76</v>
      </c>
      <c r="M45" s="21">
        <f t="shared" si="7"/>
        <v>335</v>
      </c>
      <c r="N45" s="20"/>
      <c r="O45" s="18">
        <f t="shared" si="8"/>
        <v>2439</v>
      </c>
      <c r="P45">
        <f t="shared" si="8"/>
        <v>577</v>
      </c>
      <c r="Q45">
        <f t="shared" si="8"/>
        <v>7</v>
      </c>
      <c r="R45">
        <f t="shared" si="8"/>
        <v>263</v>
      </c>
      <c r="S45" s="21">
        <f t="shared" si="8"/>
        <v>847</v>
      </c>
    </row>
    <row r="46" spans="2:19" ht="12.75">
      <c r="B46" t="s">
        <v>46</v>
      </c>
      <c r="C46" s="18">
        <v>207</v>
      </c>
      <c r="D46">
        <v>78</v>
      </c>
      <c r="E46">
        <v>2</v>
      </c>
      <c r="F46">
        <v>71</v>
      </c>
      <c r="G46" s="21">
        <f t="shared" si="6"/>
        <v>151</v>
      </c>
      <c r="H46" s="20"/>
      <c r="I46" s="18">
        <v>490</v>
      </c>
      <c r="J46">
        <v>48</v>
      </c>
      <c r="K46">
        <v>2</v>
      </c>
      <c r="L46">
        <v>21</v>
      </c>
      <c r="M46" s="21">
        <f t="shared" si="7"/>
        <v>71</v>
      </c>
      <c r="N46" s="20"/>
      <c r="O46" s="18">
        <f t="shared" si="8"/>
        <v>697</v>
      </c>
      <c r="P46">
        <f t="shared" si="8"/>
        <v>126</v>
      </c>
      <c r="Q46">
        <f t="shared" si="8"/>
        <v>4</v>
      </c>
      <c r="R46">
        <f t="shared" si="8"/>
        <v>92</v>
      </c>
      <c r="S46" s="21">
        <f t="shared" si="8"/>
        <v>222</v>
      </c>
    </row>
    <row r="47" spans="2:19" ht="12.75">
      <c r="B47" t="s">
        <v>47</v>
      </c>
      <c r="C47" s="18">
        <v>529</v>
      </c>
      <c r="D47">
        <v>152</v>
      </c>
      <c r="E47">
        <v>4</v>
      </c>
      <c r="F47">
        <v>116</v>
      </c>
      <c r="G47" s="21">
        <f t="shared" si="6"/>
        <v>272</v>
      </c>
      <c r="H47" s="20"/>
      <c r="I47" s="18">
        <v>475</v>
      </c>
      <c r="J47">
        <v>124</v>
      </c>
      <c r="K47">
        <v>0</v>
      </c>
      <c r="L47">
        <v>24</v>
      </c>
      <c r="M47" s="21">
        <f t="shared" si="7"/>
        <v>148</v>
      </c>
      <c r="N47" s="20"/>
      <c r="O47" s="18">
        <f t="shared" si="8"/>
        <v>1004</v>
      </c>
      <c r="P47">
        <f t="shared" si="8"/>
        <v>276</v>
      </c>
      <c r="Q47">
        <f t="shared" si="8"/>
        <v>4</v>
      </c>
      <c r="R47">
        <f t="shared" si="8"/>
        <v>140</v>
      </c>
      <c r="S47" s="21">
        <f t="shared" si="8"/>
        <v>420</v>
      </c>
    </row>
    <row r="48" spans="2:19" ht="12.75">
      <c r="B48" t="s">
        <v>48</v>
      </c>
      <c r="C48" s="18">
        <v>649</v>
      </c>
      <c r="D48">
        <v>169</v>
      </c>
      <c r="E48">
        <v>2</v>
      </c>
      <c r="F48">
        <v>107</v>
      </c>
      <c r="G48" s="21">
        <f t="shared" si="6"/>
        <v>278</v>
      </c>
      <c r="H48" s="20"/>
      <c r="I48" s="18">
        <v>280</v>
      </c>
      <c r="J48">
        <v>57</v>
      </c>
      <c r="K48">
        <v>1</v>
      </c>
      <c r="L48">
        <v>25</v>
      </c>
      <c r="M48" s="21">
        <f t="shared" si="7"/>
        <v>83</v>
      </c>
      <c r="N48" s="20"/>
      <c r="O48" s="18">
        <f t="shared" si="8"/>
        <v>929</v>
      </c>
      <c r="P48">
        <f t="shared" si="8"/>
        <v>226</v>
      </c>
      <c r="Q48">
        <f t="shared" si="8"/>
        <v>3</v>
      </c>
      <c r="R48">
        <f t="shared" si="8"/>
        <v>132</v>
      </c>
      <c r="S48" s="21">
        <f t="shared" si="8"/>
        <v>361</v>
      </c>
    </row>
    <row r="49" spans="2:19" ht="12.75">
      <c r="B49" t="s">
        <v>49</v>
      </c>
      <c r="C49" s="18">
        <v>468</v>
      </c>
      <c r="D49">
        <v>49</v>
      </c>
      <c r="E49">
        <v>1</v>
      </c>
      <c r="F49">
        <v>33</v>
      </c>
      <c r="G49" s="21">
        <f t="shared" si="6"/>
        <v>83</v>
      </c>
      <c r="H49" s="20"/>
      <c r="I49" s="18">
        <v>987</v>
      </c>
      <c r="J49">
        <v>41</v>
      </c>
      <c r="K49">
        <v>1</v>
      </c>
      <c r="L49">
        <v>21</v>
      </c>
      <c r="M49" s="21">
        <f t="shared" si="7"/>
        <v>63</v>
      </c>
      <c r="N49" s="20"/>
      <c r="O49" s="18">
        <f t="shared" si="8"/>
        <v>1455</v>
      </c>
      <c r="P49">
        <f t="shared" si="8"/>
        <v>90</v>
      </c>
      <c r="Q49">
        <f t="shared" si="8"/>
        <v>2</v>
      </c>
      <c r="R49">
        <f t="shared" si="8"/>
        <v>54</v>
      </c>
      <c r="S49" s="21">
        <f t="shared" si="8"/>
        <v>146</v>
      </c>
    </row>
    <row r="50" spans="2:19" ht="12.75">
      <c r="B50" t="s">
        <v>50</v>
      </c>
      <c r="C50" s="18">
        <v>314</v>
      </c>
      <c r="D50">
        <v>147</v>
      </c>
      <c r="E50">
        <v>2</v>
      </c>
      <c r="F50">
        <v>82</v>
      </c>
      <c r="G50" s="21">
        <f t="shared" si="6"/>
        <v>231</v>
      </c>
      <c r="H50" s="20"/>
      <c r="I50" s="18">
        <v>764</v>
      </c>
      <c r="J50">
        <v>35</v>
      </c>
      <c r="K50">
        <v>3</v>
      </c>
      <c r="L50">
        <v>27</v>
      </c>
      <c r="M50" s="21">
        <f t="shared" si="7"/>
        <v>65</v>
      </c>
      <c r="N50" s="20"/>
      <c r="O50" s="18">
        <f t="shared" si="8"/>
        <v>1078</v>
      </c>
      <c r="P50">
        <f t="shared" si="8"/>
        <v>182</v>
      </c>
      <c r="Q50">
        <f t="shared" si="8"/>
        <v>5</v>
      </c>
      <c r="R50">
        <f t="shared" si="8"/>
        <v>109</v>
      </c>
      <c r="S50" s="21">
        <f t="shared" si="8"/>
        <v>296</v>
      </c>
    </row>
    <row r="51" spans="2:19" ht="12.75">
      <c r="B51" t="s">
        <v>51</v>
      </c>
      <c r="C51" s="18">
        <v>244</v>
      </c>
      <c r="D51">
        <v>75</v>
      </c>
      <c r="E51">
        <v>0</v>
      </c>
      <c r="F51">
        <v>39</v>
      </c>
      <c r="G51" s="21">
        <f t="shared" si="6"/>
        <v>114</v>
      </c>
      <c r="H51" s="20"/>
      <c r="I51" s="18">
        <v>871</v>
      </c>
      <c r="J51">
        <v>92</v>
      </c>
      <c r="K51">
        <v>0</v>
      </c>
      <c r="L51">
        <v>42</v>
      </c>
      <c r="M51" s="21">
        <f t="shared" si="7"/>
        <v>134</v>
      </c>
      <c r="N51" s="20"/>
      <c r="O51" s="18">
        <f t="shared" si="8"/>
        <v>1115</v>
      </c>
      <c r="P51">
        <f t="shared" si="8"/>
        <v>167</v>
      </c>
      <c r="Q51">
        <f t="shared" si="8"/>
        <v>0</v>
      </c>
      <c r="R51">
        <f t="shared" si="8"/>
        <v>81</v>
      </c>
      <c r="S51" s="21">
        <f t="shared" si="8"/>
        <v>248</v>
      </c>
    </row>
    <row r="52" spans="2:19" ht="12.75">
      <c r="B52" t="s">
        <v>52</v>
      </c>
      <c r="C52" s="18">
        <v>260</v>
      </c>
      <c r="D52">
        <v>42</v>
      </c>
      <c r="E52">
        <v>1</v>
      </c>
      <c r="F52">
        <v>27</v>
      </c>
      <c r="G52" s="21">
        <f t="shared" si="6"/>
        <v>70</v>
      </c>
      <c r="H52" s="20"/>
      <c r="I52" s="18">
        <v>740</v>
      </c>
      <c r="J52">
        <v>37</v>
      </c>
      <c r="K52">
        <v>1</v>
      </c>
      <c r="L52">
        <v>15</v>
      </c>
      <c r="M52" s="21">
        <f t="shared" si="7"/>
        <v>53</v>
      </c>
      <c r="N52" s="20"/>
      <c r="O52" s="18">
        <f t="shared" si="8"/>
        <v>1000</v>
      </c>
      <c r="P52">
        <f t="shared" si="8"/>
        <v>79</v>
      </c>
      <c r="Q52">
        <f t="shared" si="8"/>
        <v>2</v>
      </c>
      <c r="R52">
        <f t="shared" si="8"/>
        <v>42</v>
      </c>
      <c r="S52" s="21">
        <f t="shared" si="8"/>
        <v>123</v>
      </c>
    </row>
    <row r="53" spans="1:19" s="2" customFormat="1" ht="12.75">
      <c r="A53" s="22"/>
      <c r="B53" s="23" t="s">
        <v>25</v>
      </c>
      <c r="C53" s="24">
        <f>SUM(C35:C52)</f>
        <v>18061</v>
      </c>
      <c r="D53" s="25">
        <f>SUM(D35:D52)</f>
        <v>9784</v>
      </c>
      <c r="E53" s="25">
        <f>SUM(E35:E52)</f>
        <v>177</v>
      </c>
      <c r="F53" s="25">
        <f>SUM(F35:F52)</f>
        <v>6116</v>
      </c>
      <c r="G53" s="25">
        <f>SUM(G35:G52)</f>
        <v>16077</v>
      </c>
      <c r="H53" s="21"/>
      <c r="I53" s="24">
        <f>SUM(I35:I52)</f>
        <v>20923</v>
      </c>
      <c r="J53" s="25">
        <f>SUM(J35:J52)</f>
        <v>4385</v>
      </c>
      <c r="K53" s="25">
        <f>SUM(K35:K52)</f>
        <v>52</v>
      </c>
      <c r="L53" s="25">
        <f>SUM(L35:L52)</f>
        <v>1722</v>
      </c>
      <c r="M53" s="25">
        <f>SUM(M35:M52)</f>
        <v>6159</v>
      </c>
      <c r="N53" s="21"/>
      <c r="O53" s="24">
        <f t="shared" si="8"/>
        <v>38984</v>
      </c>
      <c r="P53" s="25">
        <f t="shared" si="8"/>
        <v>14169</v>
      </c>
      <c r="Q53" s="25">
        <f t="shared" si="8"/>
        <v>229</v>
      </c>
      <c r="R53" s="25">
        <f t="shared" si="8"/>
        <v>7838</v>
      </c>
      <c r="S53" s="25">
        <f t="shared" si="8"/>
        <v>22236</v>
      </c>
    </row>
    <row r="54" spans="1:19" ht="12.75">
      <c r="A54" s="1" t="s">
        <v>53</v>
      </c>
      <c r="C54" s="18"/>
      <c r="G54" s="21"/>
      <c r="H54" s="20"/>
      <c r="I54" s="18"/>
      <c r="M54" s="21"/>
      <c r="N54" s="20"/>
      <c r="O54" s="18"/>
      <c r="S54" s="21"/>
    </row>
    <row r="55" spans="2:19" ht="12.75">
      <c r="B55" t="s">
        <v>11</v>
      </c>
      <c r="C55" s="18">
        <v>2906</v>
      </c>
      <c r="D55">
        <v>823</v>
      </c>
      <c r="E55">
        <v>24</v>
      </c>
      <c r="F55">
        <v>930</v>
      </c>
      <c r="G55" s="21">
        <f aca="true" t="shared" si="9" ref="G55:G62">SUM(D55:F55)</f>
        <v>1777</v>
      </c>
      <c r="H55" s="20"/>
      <c r="I55" s="18">
        <v>979</v>
      </c>
      <c r="J55">
        <v>1</v>
      </c>
      <c r="K55">
        <v>2</v>
      </c>
      <c r="L55">
        <v>42</v>
      </c>
      <c r="M55" s="21">
        <f aca="true" t="shared" si="10" ref="M55:M62">SUM(J55:L55)</f>
        <v>45</v>
      </c>
      <c r="N55" s="20"/>
      <c r="O55" s="18">
        <f aca="true" t="shared" si="11" ref="O55:S63">C55+I55</f>
        <v>3885</v>
      </c>
      <c r="P55">
        <f t="shared" si="11"/>
        <v>824</v>
      </c>
      <c r="Q55">
        <f t="shared" si="11"/>
        <v>26</v>
      </c>
      <c r="R55">
        <f t="shared" si="11"/>
        <v>972</v>
      </c>
      <c r="S55" s="21">
        <f t="shared" si="11"/>
        <v>1822</v>
      </c>
    </row>
    <row r="56" spans="2:19" ht="12.75">
      <c r="B56" t="s">
        <v>54</v>
      </c>
      <c r="C56" s="18">
        <v>454</v>
      </c>
      <c r="D56">
        <v>69</v>
      </c>
      <c r="E56">
        <v>1</v>
      </c>
      <c r="F56">
        <v>210</v>
      </c>
      <c r="G56" s="21">
        <f t="shared" si="9"/>
        <v>280</v>
      </c>
      <c r="H56" s="20"/>
      <c r="I56" s="18">
        <v>25</v>
      </c>
      <c r="J56">
        <v>0</v>
      </c>
      <c r="K56">
        <v>0</v>
      </c>
      <c r="L56">
        <v>0</v>
      </c>
      <c r="M56" s="21">
        <f t="shared" si="10"/>
        <v>0</v>
      </c>
      <c r="N56" s="20"/>
      <c r="O56" s="18">
        <f t="shared" si="11"/>
        <v>479</v>
      </c>
      <c r="P56">
        <f t="shared" si="11"/>
        <v>69</v>
      </c>
      <c r="Q56">
        <f t="shared" si="11"/>
        <v>1</v>
      </c>
      <c r="R56">
        <f t="shared" si="11"/>
        <v>210</v>
      </c>
      <c r="S56" s="21">
        <f t="shared" si="11"/>
        <v>280</v>
      </c>
    </row>
    <row r="57" spans="2:19" ht="12.75">
      <c r="B57" t="s">
        <v>55</v>
      </c>
      <c r="C57" s="18">
        <v>2958</v>
      </c>
      <c r="D57">
        <v>315</v>
      </c>
      <c r="E57">
        <v>11</v>
      </c>
      <c r="F57">
        <v>346</v>
      </c>
      <c r="G57" s="21">
        <f t="shared" si="9"/>
        <v>672</v>
      </c>
      <c r="H57" s="20"/>
      <c r="I57" s="18">
        <v>167</v>
      </c>
      <c r="J57">
        <v>0</v>
      </c>
      <c r="K57">
        <v>0</v>
      </c>
      <c r="L57">
        <v>3</v>
      </c>
      <c r="M57" s="21">
        <f t="shared" si="10"/>
        <v>3</v>
      </c>
      <c r="N57" s="20"/>
      <c r="O57" s="18">
        <f t="shared" si="11"/>
        <v>3125</v>
      </c>
      <c r="P57">
        <f t="shared" si="11"/>
        <v>315</v>
      </c>
      <c r="Q57">
        <f t="shared" si="11"/>
        <v>11</v>
      </c>
      <c r="R57">
        <f t="shared" si="11"/>
        <v>349</v>
      </c>
      <c r="S57" s="21">
        <f t="shared" si="11"/>
        <v>675</v>
      </c>
    </row>
    <row r="58" spans="2:19" ht="12.75">
      <c r="B58" t="s">
        <v>56</v>
      </c>
      <c r="C58" s="18">
        <v>789</v>
      </c>
      <c r="D58">
        <v>116</v>
      </c>
      <c r="E58">
        <v>3</v>
      </c>
      <c r="F58">
        <v>139</v>
      </c>
      <c r="G58" s="21">
        <f t="shared" si="9"/>
        <v>258</v>
      </c>
      <c r="H58" s="20"/>
      <c r="I58" s="18">
        <v>1251</v>
      </c>
      <c r="J58">
        <v>0</v>
      </c>
      <c r="K58">
        <v>0</v>
      </c>
      <c r="L58">
        <v>7</v>
      </c>
      <c r="M58" s="21">
        <f t="shared" si="10"/>
        <v>7</v>
      </c>
      <c r="N58" s="20"/>
      <c r="O58" s="18">
        <f t="shared" si="11"/>
        <v>2040</v>
      </c>
      <c r="P58">
        <f t="shared" si="11"/>
        <v>116</v>
      </c>
      <c r="Q58">
        <f t="shared" si="11"/>
        <v>3</v>
      </c>
      <c r="R58">
        <f t="shared" si="11"/>
        <v>146</v>
      </c>
      <c r="S58" s="21">
        <f t="shared" si="11"/>
        <v>265</v>
      </c>
    </row>
    <row r="59" spans="2:19" ht="12.75">
      <c r="B59" t="s">
        <v>57</v>
      </c>
      <c r="C59" s="18">
        <v>263</v>
      </c>
      <c r="D59">
        <v>35</v>
      </c>
      <c r="E59">
        <v>6</v>
      </c>
      <c r="F59">
        <v>75</v>
      </c>
      <c r="G59" s="21">
        <f t="shared" si="9"/>
        <v>116</v>
      </c>
      <c r="H59" s="20"/>
      <c r="I59" s="18">
        <v>57</v>
      </c>
      <c r="J59">
        <v>2</v>
      </c>
      <c r="K59">
        <v>0</v>
      </c>
      <c r="L59">
        <v>0</v>
      </c>
      <c r="M59" s="21">
        <f t="shared" si="10"/>
        <v>2</v>
      </c>
      <c r="N59" s="20"/>
      <c r="O59" s="18">
        <f t="shared" si="11"/>
        <v>320</v>
      </c>
      <c r="P59">
        <f t="shared" si="11"/>
        <v>37</v>
      </c>
      <c r="Q59">
        <f t="shared" si="11"/>
        <v>6</v>
      </c>
      <c r="R59">
        <f t="shared" si="11"/>
        <v>75</v>
      </c>
      <c r="S59" s="21">
        <f t="shared" si="11"/>
        <v>118</v>
      </c>
    </row>
    <row r="60" spans="2:19" ht="12.75">
      <c r="B60" t="s">
        <v>58</v>
      </c>
      <c r="C60" s="18">
        <v>1841</v>
      </c>
      <c r="D60">
        <v>222</v>
      </c>
      <c r="E60">
        <v>1</v>
      </c>
      <c r="F60">
        <v>292</v>
      </c>
      <c r="G60" s="21">
        <f t="shared" si="9"/>
        <v>515</v>
      </c>
      <c r="H60" s="20"/>
      <c r="I60" s="18">
        <v>27</v>
      </c>
      <c r="J60">
        <v>0</v>
      </c>
      <c r="K60">
        <v>0</v>
      </c>
      <c r="L60">
        <v>0</v>
      </c>
      <c r="M60" s="21">
        <f t="shared" si="10"/>
        <v>0</v>
      </c>
      <c r="N60" s="20"/>
      <c r="O60" s="18">
        <f t="shared" si="11"/>
        <v>1868</v>
      </c>
      <c r="P60">
        <f t="shared" si="11"/>
        <v>222</v>
      </c>
      <c r="Q60">
        <f t="shared" si="11"/>
        <v>1</v>
      </c>
      <c r="R60">
        <f t="shared" si="11"/>
        <v>292</v>
      </c>
      <c r="S60" s="21">
        <f t="shared" si="11"/>
        <v>515</v>
      </c>
    </row>
    <row r="61" spans="2:19" ht="12.75">
      <c r="B61" t="s">
        <v>59</v>
      </c>
      <c r="C61" s="18">
        <v>426</v>
      </c>
      <c r="D61">
        <v>78</v>
      </c>
      <c r="E61">
        <v>5</v>
      </c>
      <c r="F61">
        <v>99</v>
      </c>
      <c r="G61" s="21">
        <f t="shared" si="9"/>
        <v>182</v>
      </c>
      <c r="H61" s="20"/>
      <c r="I61" s="18">
        <v>202</v>
      </c>
      <c r="J61">
        <v>1</v>
      </c>
      <c r="K61">
        <v>0</v>
      </c>
      <c r="L61">
        <v>0</v>
      </c>
      <c r="M61" s="21">
        <f t="shared" si="10"/>
        <v>1</v>
      </c>
      <c r="N61" s="20"/>
      <c r="O61" s="18">
        <f t="shared" si="11"/>
        <v>628</v>
      </c>
      <c r="P61">
        <f t="shared" si="11"/>
        <v>79</v>
      </c>
      <c r="Q61">
        <f t="shared" si="11"/>
        <v>5</v>
      </c>
      <c r="R61">
        <f t="shared" si="11"/>
        <v>99</v>
      </c>
      <c r="S61" s="21">
        <f t="shared" si="11"/>
        <v>183</v>
      </c>
    </row>
    <row r="62" spans="2:19" ht="12.75">
      <c r="B62" t="s">
        <v>60</v>
      </c>
      <c r="C62" s="18">
        <v>804</v>
      </c>
      <c r="D62">
        <v>124</v>
      </c>
      <c r="E62">
        <v>0</v>
      </c>
      <c r="F62">
        <v>98</v>
      </c>
      <c r="G62" s="21">
        <f t="shared" si="9"/>
        <v>222</v>
      </c>
      <c r="H62" s="20"/>
      <c r="I62" s="18">
        <v>120</v>
      </c>
      <c r="J62">
        <v>0</v>
      </c>
      <c r="K62">
        <v>0</v>
      </c>
      <c r="L62">
        <v>13</v>
      </c>
      <c r="M62" s="21">
        <f t="shared" si="10"/>
        <v>13</v>
      </c>
      <c r="N62" s="20"/>
      <c r="O62" s="18">
        <f t="shared" si="11"/>
        <v>924</v>
      </c>
      <c r="P62">
        <f t="shared" si="11"/>
        <v>124</v>
      </c>
      <c r="Q62">
        <f t="shared" si="11"/>
        <v>0</v>
      </c>
      <c r="R62">
        <f t="shared" si="11"/>
        <v>111</v>
      </c>
      <c r="S62" s="21">
        <f t="shared" si="11"/>
        <v>235</v>
      </c>
    </row>
    <row r="63" spans="1:19" s="2" customFormat="1" ht="12.75">
      <c r="A63" s="22"/>
      <c r="B63" s="23" t="s">
        <v>25</v>
      </c>
      <c r="C63" s="24">
        <f>SUM(C55:C62)</f>
        <v>10441</v>
      </c>
      <c r="D63" s="25">
        <f>SUM(D55:D62)</f>
        <v>1782</v>
      </c>
      <c r="E63" s="26">
        <f>SUM(E55:E62)</f>
        <v>51</v>
      </c>
      <c r="F63" s="25">
        <f>SUM(F55:F62)</f>
        <v>2189</v>
      </c>
      <c r="G63" s="25">
        <f>SUM(G55:G62)</f>
        <v>4022</v>
      </c>
      <c r="H63" s="21"/>
      <c r="I63" s="24">
        <f>SUM(I55:I62)</f>
        <v>2828</v>
      </c>
      <c r="J63" s="25">
        <f>SUM(J55:J62)</f>
        <v>4</v>
      </c>
      <c r="K63" s="25">
        <f>SUM(K55:K62)</f>
        <v>2</v>
      </c>
      <c r="L63" s="25">
        <f>SUM(L55:L62)</f>
        <v>65</v>
      </c>
      <c r="M63" s="25">
        <f>SUM(M55:M62)</f>
        <v>71</v>
      </c>
      <c r="N63" s="21"/>
      <c r="O63" s="24">
        <f t="shared" si="11"/>
        <v>13269</v>
      </c>
      <c r="P63" s="25">
        <f t="shared" si="11"/>
        <v>1786</v>
      </c>
      <c r="Q63" s="25">
        <f t="shared" si="11"/>
        <v>53</v>
      </c>
      <c r="R63" s="25">
        <f t="shared" si="11"/>
        <v>2254</v>
      </c>
      <c r="S63" s="25">
        <f t="shared" si="11"/>
        <v>4093</v>
      </c>
    </row>
    <row r="64" spans="1:19" ht="12.75">
      <c r="A64" s="1" t="s">
        <v>61</v>
      </c>
      <c r="C64" s="18"/>
      <c r="G64" s="21"/>
      <c r="H64" s="20"/>
      <c r="I64" s="18"/>
      <c r="M64" s="21"/>
      <c r="N64" s="20"/>
      <c r="O64" s="18"/>
      <c r="S64" s="21"/>
    </row>
    <row r="65" spans="2:19" ht="12.75">
      <c r="B65" t="s">
        <v>11</v>
      </c>
      <c r="C65" s="18">
        <v>5280</v>
      </c>
      <c r="D65">
        <v>2442</v>
      </c>
      <c r="E65" s="27">
        <v>52</v>
      </c>
      <c r="F65">
        <v>1595</v>
      </c>
      <c r="G65" s="21">
        <f aca="true" t="shared" si="12" ref="G65:G71">SUM(D65:F65)</f>
        <v>4089</v>
      </c>
      <c r="H65" s="20"/>
      <c r="I65" s="18">
        <v>3710</v>
      </c>
      <c r="J65">
        <v>914</v>
      </c>
      <c r="K65">
        <v>11</v>
      </c>
      <c r="L65">
        <v>581</v>
      </c>
      <c r="M65" s="21">
        <f aca="true" t="shared" si="13" ref="M65:M71">SUM(J65:L65)</f>
        <v>1506</v>
      </c>
      <c r="N65" s="20"/>
      <c r="O65" s="18">
        <f aca="true" t="shared" si="14" ref="O65:S72">C65+I65</f>
        <v>8990</v>
      </c>
      <c r="P65">
        <f t="shared" si="14"/>
        <v>3356</v>
      </c>
      <c r="Q65">
        <f t="shared" si="14"/>
        <v>63</v>
      </c>
      <c r="R65">
        <f t="shared" si="14"/>
        <v>2176</v>
      </c>
      <c r="S65" s="21">
        <f t="shared" si="14"/>
        <v>5595</v>
      </c>
    </row>
    <row r="66" spans="2:19" ht="12.75">
      <c r="B66" t="s">
        <v>62</v>
      </c>
      <c r="C66" s="18">
        <v>552</v>
      </c>
      <c r="D66">
        <v>196</v>
      </c>
      <c r="E66" s="27">
        <v>5</v>
      </c>
      <c r="F66">
        <v>121</v>
      </c>
      <c r="G66" s="21">
        <f t="shared" si="12"/>
        <v>322</v>
      </c>
      <c r="H66" s="20"/>
      <c r="I66" s="18">
        <v>973</v>
      </c>
      <c r="J66">
        <v>231</v>
      </c>
      <c r="K66">
        <v>3</v>
      </c>
      <c r="L66">
        <v>102</v>
      </c>
      <c r="M66" s="21">
        <f t="shared" si="13"/>
        <v>336</v>
      </c>
      <c r="N66" s="20"/>
      <c r="O66" s="18">
        <f t="shared" si="14"/>
        <v>1525</v>
      </c>
      <c r="P66">
        <f t="shared" si="14"/>
        <v>427</v>
      </c>
      <c r="Q66">
        <f t="shared" si="14"/>
        <v>8</v>
      </c>
      <c r="R66">
        <f t="shared" si="14"/>
        <v>223</v>
      </c>
      <c r="S66" s="21">
        <f t="shared" si="14"/>
        <v>658</v>
      </c>
    </row>
    <row r="67" spans="2:19" ht="12.75">
      <c r="B67" t="s">
        <v>63</v>
      </c>
      <c r="C67" s="18">
        <v>1108</v>
      </c>
      <c r="D67">
        <v>943</v>
      </c>
      <c r="E67" s="27">
        <v>15</v>
      </c>
      <c r="F67">
        <v>509</v>
      </c>
      <c r="G67" s="21">
        <f t="shared" si="12"/>
        <v>1467</v>
      </c>
      <c r="H67" s="20"/>
      <c r="I67" s="18">
        <v>1443</v>
      </c>
      <c r="J67">
        <v>744</v>
      </c>
      <c r="K67">
        <v>9</v>
      </c>
      <c r="L67">
        <v>234</v>
      </c>
      <c r="M67" s="21">
        <f t="shared" si="13"/>
        <v>987</v>
      </c>
      <c r="N67" s="20"/>
      <c r="O67" s="18">
        <f t="shared" si="14"/>
        <v>2551</v>
      </c>
      <c r="P67">
        <f t="shared" si="14"/>
        <v>1687</v>
      </c>
      <c r="Q67">
        <f t="shared" si="14"/>
        <v>24</v>
      </c>
      <c r="R67">
        <f t="shared" si="14"/>
        <v>743</v>
      </c>
      <c r="S67" s="21">
        <f t="shared" si="14"/>
        <v>2454</v>
      </c>
    </row>
    <row r="68" spans="2:19" ht="12.75">
      <c r="B68" t="s">
        <v>64</v>
      </c>
      <c r="C68" s="18">
        <v>2577</v>
      </c>
      <c r="D68">
        <v>1441</v>
      </c>
      <c r="E68" s="27">
        <v>34</v>
      </c>
      <c r="F68">
        <v>935</v>
      </c>
      <c r="G68" s="21">
        <f t="shared" si="12"/>
        <v>2410</v>
      </c>
      <c r="H68" s="20"/>
      <c r="I68" s="18">
        <v>1461</v>
      </c>
      <c r="J68">
        <v>535</v>
      </c>
      <c r="K68">
        <v>8</v>
      </c>
      <c r="L68">
        <v>258</v>
      </c>
      <c r="M68" s="21">
        <f t="shared" si="13"/>
        <v>801</v>
      </c>
      <c r="N68" s="20"/>
      <c r="O68" s="18">
        <f t="shared" si="14"/>
        <v>4038</v>
      </c>
      <c r="P68">
        <f t="shared" si="14"/>
        <v>1976</v>
      </c>
      <c r="Q68">
        <f t="shared" si="14"/>
        <v>42</v>
      </c>
      <c r="R68">
        <f t="shared" si="14"/>
        <v>1193</v>
      </c>
      <c r="S68" s="21">
        <f t="shared" si="14"/>
        <v>3211</v>
      </c>
    </row>
    <row r="69" spans="2:19" ht="12.75">
      <c r="B69" t="s">
        <v>65</v>
      </c>
      <c r="C69" s="18">
        <v>2227</v>
      </c>
      <c r="D69">
        <v>679</v>
      </c>
      <c r="E69" s="27">
        <v>17</v>
      </c>
      <c r="F69">
        <v>429</v>
      </c>
      <c r="G69" s="21">
        <f t="shared" si="12"/>
        <v>1125</v>
      </c>
      <c r="H69" s="20"/>
      <c r="I69" s="18">
        <v>976</v>
      </c>
      <c r="J69">
        <v>340</v>
      </c>
      <c r="K69">
        <v>2</v>
      </c>
      <c r="L69">
        <v>171</v>
      </c>
      <c r="M69" s="21">
        <f t="shared" si="13"/>
        <v>513</v>
      </c>
      <c r="N69" s="20"/>
      <c r="O69" s="18">
        <f t="shared" si="14"/>
        <v>3203</v>
      </c>
      <c r="P69">
        <f t="shared" si="14"/>
        <v>1019</v>
      </c>
      <c r="Q69">
        <f t="shared" si="14"/>
        <v>19</v>
      </c>
      <c r="R69">
        <f t="shared" si="14"/>
        <v>600</v>
      </c>
      <c r="S69" s="21">
        <f t="shared" si="14"/>
        <v>1638</v>
      </c>
    </row>
    <row r="70" spans="2:19" ht="12.75">
      <c r="B70" t="s">
        <v>66</v>
      </c>
      <c r="C70" s="18">
        <v>1485</v>
      </c>
      <c r="D70">
        <v>883</v>
      </c>
      <c r="E70" s="27">
        <v>18</v>
      </c>
      <c r="F70">
        <v>429</v>
      </c>
      <c r="G70" s="21">
        <f t="shared" si="12"/>
        <v>1330</v>
      </c>
      <c r="H70" s="20"/>
      <c r="I70" s="18">
        <v>2330</v>
      </c>
      <c r="J70">
        <v>772</v>
      </c>
      <c r="K70">
        <v>15</v>
      </c>
      <c r="L70">
        <v>228</v>
      </c>
      <c r="M70" s="21">
        <f t="shared" si="13"/>
        <v>1015</v>
      </c>
      <c r="N70" s="20"/>
      <c r="O70" s="18">
        <f t="shared" si="14"/>
        <v>3815</v>
      </c>
      <c r="P70">
        <f t="shared" si="14"/>
        <v>1655</v>
      </c>
      <c r="Q70">
        <f t="shared" si="14"/>
        <v>33</v>
      </c>
      <c r="R70">
        <f t="shared" si="14"/>
        <v>657</v>
      </c>
      <c r="S70" s="21">
        <f t="shared" si="14"/>
        <v>2345</v>
      </c>
    </row>
    <row r="71" spans="2:19" ht="12.75">
      <c r="B71" t="s">
        <v>67</v>
      </c>
      <c r="C71" s="18">
        <v>424</v>
      </c>
      <c r="D71">
        <v>70</v>
      </c>
      <c r="E71" s="27">
        <v>1</v>
      </c>
      <c r="F71">
        <v>51</v>
      </c>
      <c r="G71" s="21">
        <f t="shared" si="12"/>
        <v>122</v>
      </c>
      <c r="H71" s="28"/>
      <c r="I71" s="18">
        <v>274</v>
      </c>
      <c r="J71">
        <v>148</v>
      </c>
      <c r="K71">
        <v>0</v>
      </c>
      <c r="L71">
        <v>53</v>
      </c>
      <c r="M71" s="21">
        <f t="shared" si="13"/>
        <v>201</v>
      </c>
      <c r="N71" s="20"/>
      <c r="O71" s="18">
        <f t="shared" si="14"/>
        <v>698</v>
      </c>
      <c r="P71">
        <f t="shared" si="14"/>
        <v>218</v>
      </c>
      <c r="Q71">
        <f t="shared" si="14"/>
        <v>1</v>
      </c>
      <c r="R71">
        <f t="shared" si="14"/>
        <v>104</v>
      </c>
      <c r="S71" s="21">
        <f t="shared" si="14"/>
        <v>323</v>
      </c>
    </row>
    <row r="72" spans="1:19" s="2" customFormat="1" ht="12.75">
      <c r="A72" s="22"/>
      <c r="B72" s="23" t="s">
        <v>25</v>
      </c>
      <c r="C72" s="24">
        <f>SUM(C65:C71)</f>
        <v>13653</v>
      </c>
      <c r="D72" s="25">
        <f>SUM(D65:D71)</f>
        <v>6654</v>
      </c>
      <c r="E72" s="26">
        <f>SUM(E65:E71)</f>
        <v>142</v>
      </c>
      <c r="F72" s="26">
        <f>SUM(F65:F71)</f>
        <v>4069</v>
      </c>
      <c r="G72" s="26">
        <f>SUM(G65:G71)</f>
        <v>10865</v>
      </c>
      <c r="H72" s="21"/>
      <c r="I72" s="24">
        <f>SUM(I65:I71)</f>
        <v>11167</v>
      </c>
      <c r="J72" s="25">
        <f>SUM(J65:J71)</f>
        <v>3684</v>
      </c>
      <c r="K72" s="25">
        <f>SUM(K65:K71)</f>
        <v>48</v>
      </c>
      <c r="L72" s="25">
        <f>SUM(L65:L71)</f>
        <v>1627</v>
      </c>
      <c r="M72" s="25">
        <f>SUM(M65:M71)</f>
        <v>5359</v>
      </c>
      <c r="N72" s="21"/>
      <c r="O72" s="24">
        <f t="shared" si="14"/>
        <v>24820</v>
      </c>
      <c r="P72" s="25">
        <f t="shared" si="14"/>
        <v>10338</v>
      </c>
      <c r="Q72" s="25">
        <f t="shared" si="14"/>
        <v>190</v>
      </c>
      <c r="R72" s="25">
        <f t="shared" si="14"/>
        <v>5696</v>
      </c>
      <c r="S72" s="25">
        <f t="shared" si="14"/>
        <v>16224</v>
      </c>
    </row>
    <row r="73" spans="1:19" ht="12.75">
      <c r="A73" s="1" t="s">
        <v>68</v>
      </c>
      <c r="C73" s="18"/>
      <c r="F73" s="20"/>
      <c r="G73" s="21"/>
      <c r="H73" s="20"/>
      <c r="I73" s="18"/>
      <c r="L73" s="20"/>
      <c r="M73" s="21"/>
      <c r="N73" s="20"/>
      <c r="O73" s="18"/>
      <c r="S73" s="21"/>
    </row>
    <row r="74" spans="2:19" ht="12.75">
      <c r="B74" t="s">
        <v>11</v>
      </c>
      <c r="C74" s="18">
        <v>16476</v>
      </c>
      <c r="D74">
        <v>20570</v>
      </c>
      <c r="E74">
        <v>251</v>
      </c>
      <c r="F74">
        <v>9451</v>
      </c>
      <c r="G74" s="21">
        <f aca="true" t="shared" si="15" ref="G74:G98">SUM(D74:F74)</f>
        <v>30272</v>
      </c>
      <c r="H74" s="20"/>
      <c r="I74" s="18">
        <v>2745</v>
      </c>
      <c r="J74" s="20">
        <v>146</v>
      </c>
      <c r="K74" s="20">
        <v>2</v>
      </c>
      <c r="L74">
        <v>211</v>
      </c>
      <c r="M74" s="28">
        <f aca="true" t="shared" si="16" ref="M74:M98">SUM(J74:L74)</f>
        <v>359</v>
      </c>
      <c r="N74" s="20"/>
      <c r="O74" s="18">
        <f aca="true" t="shared" si="17" ref="O74:S99">C74+I74</f>
        <v>19221</v>
      </c>
      <c r="P74" s="20">
        <f t="shared" si="17"/>
        <v>20716</v>
      </c>
      <c r="Q74" s="20">
        <f t="shared" si="17"/>
        <v>253</v>
      </c>
      <c r="R74">
        <f t="shared" si="17"/>
        <v>9662</v>
      </c>
      <c r="S74" s="21">
        <f t="shared" si="17"/>
        <v>30631</v>
      </c>
    </row>
    <row r="75" spans="2:19" ht="12.75">
      <c r="B75" t="s">
        <v>69</v>
      </c>
      <c r="C75" s="18">
        <v>41625</v>
      </c>
      <c r="D75">
        <v>3364</v>
      </c>
      <c r="E75">
        <v>59</v>
      </c>
      <c r="F75">
        <v>1541</v>
      </c>
      <c r="G75" s="21">
        <f t="shared" si="15"/>
        <v>4964</v>
      </c>
      <c r="H75" s="20"/>
      <c r="I75" s="18">
        <v>277</v>
      </c>
      <c r="J75" s="20">
        <v>137</v>
      </c>
      <c r="K75" s="20">
        <v>2</v>
      </c>
      <c r="L75">
        <v>146</v>
      </c>
      <c r="M75" s="21">
        <f t="shared" si="16"/>
        <v>285</v>
      </c>
      <c r="N75" s="20"/>
      <c r="O75" s="18">
        <f t="shared" si="17"/>
        <v>41902</v>
      </c>
      <c r="P75" s="20">
        <f t="shared" si="17"/>
        <v>3501</v>
      </c>
      <c r="Q75" s="20">
        <f t="shared" si="17"/>
        <v>61</v>
      </c>
      <c r="R75">
        <f t="shared" si="17"/>
        <v>1687</v>
      </c>
      <c r="S75" s="21">
        <f t="shared" si="17"/>
        <v>5249</v>
      </c>
    </row>
    <row r="76" spans="2:19" ht="12.75">
      <c r="B76" t="s">
        <v>70</v>
      </c>
      <c r="C76" s="18">
        <v>12528</v>
      </c>
      <c r="D76">
        <v>476</v>
      </c>
      <c r="E76">
        <v>9</v>
      </c>
      <c r="F76">
        <v>233</v>
      </c>
      <c r="G76" s="21">
        <f t="shared" si="15"/>
        <v>718</v>
      </c>
      <c r="H76" s="20"/>
      <c r="I76" s="18">
        <v>534</v>
      </c>
      <c r="J76" s="20">
        <v>198</v>
      </c>
      <c r="K76" s="20">
        <v>2</v>
      </c>
      <c r="L76">
        <v>92</v>
      </c>
      <c r="M76" s="21">
        <f t="shared" si="16"/>
        <v>292</v>
      </c>
      <c r="N76" s="20"/>
      <c r="O76" s="18">
        <f t="shared" si="17"/>
        <v>13062</v>
      </c>
      <c r="P76" s="20">
        <f t="shared" si="17"/>
        <v>674</v>
      </c>
      <c r="Q76" s="20">
        <f t="shared" si="17"/>
        <v>11</v>
      </c>
      <c r="R76">
        <f t="shared" si="17"/>
        <v>325</v>
      </c>
      <c r="S76" s="21">
        <f t="shared" si="17"/>
        <v>1010</v>
      </c>
    </row>
    <row r="77" spans="2:19" ht="12.75">
      <c r="B77" t="s">
        <v>71</v>
      </c>
      <c r="C77" s="18">
        <v>2572</v>
      </c>
      <c r="D77">
        <v>315</v>
      </c>
      <c r="E77">
        <v>5</v>
      </c>
      <c r="F77">
        <v>178</v>
      </c>
      <c r="G77" s="21">
        <f t="shared" si="15"/>
        <v>498</v>
      </c>
      <c r="H77" s="20"/>
      <c r="I77" s="18">
        <v>1404</v>
      </c>
      <c r="J77" s="20">
        <v>271</v>
      </c>
      <c r="K77" s="20">
        <v>2</v>
      </c>
      <c r="L77">
        <v>146</v>
      </c>
      <c r="M77" s="21">
        <f t="shared" si="16"/>
        <v>419</v>
      </c>
      <c r="N77" s="20"/>
      <c r="O77" s="18">
        <f t="shared" si="17"/>
        <v>3976</v>
      </c>
      <c r="P77" s="20">
        <f t="shared" si="17"/>
        <v>586</v>
      </c>
      <c r="Q77" s="20">
        <f t="shared" si="17"/>
        <v>7</v>
      </c>
      <c r="R77">
        <f t="shared" si="17"/>
        <v>324</v>
      </c>
      <c r="S77" s="21">
        <f t="shared" si="17"/>
        <v>917</v>
      </c>
    </row>
    <row r="78" spans="2:19" ht="12.75">
      <c r="B78" t="s">
        <v>72</v>
      </c>
      <c r="C78" s="18">
        <v>2951</v>
      </c>
      <c r="D78">
        <v>1174</v>
      </c>
      <c r="E78">
        <v>8</v>
      </c>
      <c r="F78">
        <v>565</v>
      </c>
      <c r="G78" s="21">
        <f t="shared" si="15"/>
        <v>1747</v>
      </c>
      <c r="H78" s="20"/>
      <c r="I78" s="18">
        <v>2215</v>
      </c>
      <c r="J78" s="20">
        <v>481</v>
      </c>
      <c r="K78" s="20">
        <v>3</v>
      </c>
      <c r="L78">
        <v>224</v>
      </c>
      <c r="M78" s="21">
        <f t="shared" si="16"/>
        <v>708</v>
      </c>
      <c r="N78" s="20"/>
      <c r="O78" s="18">
        <f t="shared" si="17"/>
        <v>5166</v>
      </c>
      <c r="P78" s="20">
        <f t="shared" si="17"/>
        <v>1655</v>
      </c>
      <c r="Q78" s="20">
        <f t="shared" si="17"/>
        <v>11</v>
      </c>
      <c r="R78">
        <f t="shared" si="17"/>
        <v>789</v>
      </c>
      <c r="S78" s="21">
        <f t="shared" si="17"/>
        <v>2455</v>
      </c>
    </row>
    <row r="79" spans="2:19" ht="12.75">
      <c r="B79" t="s">
        <v>73</v>
      </c>
      <c r="C79" s="18">
        <v>2835</v>
      </c>
      <c r="D79">
        <v>221</v>
      </c>
      <c r="E79">
        <v>4</v>
      </c>
      <c r="F79">
        <v>118</v>
      </c>
      <c r="G79" s="21">
        <f t="shared" si="15"/>
        <v>343</v>
      </c>
      <c r="H79" s="20"/>
      <c r="I79" s="18">
        <v>357</v>
      </c>
      <c r="J79" s="20">
        <v>174</v>
      </c>
      <c r="K79" s="20">
        <v>0</v>
      </c>
      <c r="L79">
        <v>84</v>
      </c>
      <c r="M79" s="21">
        <f t="shared" si="16"/>
        <v>258</v>
      </c>
      <c r="N79" s="20"/>
      <c r="O79" s="18">
        <f t="shared" si="17"/>
        <v>3192</v>
      </c>
      <c r="P79" s="20">
        <f t="shared" si="17"/>
        <v>395</v>
      </c>
      <c r="Q79" s="20">
        <f t="shared" si="17"/>
        <v>4</v>
      </c>
      <c r="R79">
        <f t="shared" si="17"/>
        <v>202</v>
      </c>
      <c r="S79" s="21">
        <f t="shared" si="17"/>
        <v>601</v>
      </c>
    </row>
    <row r="80" spans="2:19" ht="12.75">
      <c r="B80" t="s">
        <v>74</v>
      </c>
      <c r="C80" s="18">
        <v>33862</v>
      </c>
      <c r="D80">
        <v>7186</v>
      </c>
      <c r="E80">
        <v>63</v>
      </c>
      <c r="F80">
        <v>2855</v>
      </c>
      <c r="G80" s="21">
        <f t="shared" si="15"/>
        <v>10104</v>
      </c>
      <c r="H80" s="20"/>
      <c r="I80" s="18">
        <v>668</v>
      </c>
      <c r="J80" s="20">
        <v>74</v>
      </c>
      <c r="K80" s="20">
        <v>3</v>
      </c>
      <c r="L80">
        <v>79</v>
      </c>
      <c r="M80" s="21">
        <f t="shared" si="16"/>
        <v>156</v>
      </c>
      <c r="N80" s="20"/>
      <c r="O80" s="18">
        <f t="shared" si="17"/>
        <v>34530</v>
      </c>
      <c r="P80" s="20">
        <f t="shared" si="17"/>
        <v>7260</v>
      </c>
      <c r="Q80" s="20">
        <f t="shared" si="17"/>
        <v>66</v>
      </c>
      <c r="R80">
        <f t="shared" si="17"/>
        <v>2934</v>
      </c>
      <c r="S80" s="21">
        <f t="shared" si="17"/>
        <v>10260</v>
      </c>
    </row>
    <row r="81" spans="2:19" ht="12.75">
      <c r="B81" t="s">
        <v>75</v>
      </c>
      <c r="C81" s="18">
        <v>4157</v>
      </c>
      <c r="D81">
        <v>843</v>
      </c>
      <c r="E81">
        <v>16</v>
      </c>
      <c r="F81">
        <v>432</v>
      </c>
      <c r="G81" s="21">
        <f t="shared" si="15"/>
        <v>1291</v>
      </c>
      <c r="H81" s="20"/>
      <c r="I81" s="18">
        <v>2466</v>
      </c>
      <c r="J81" s="20">
        <v>464</v>
      </c>
      <c r="K81" s="20">
        <v>2</v>
      </c>
      <c r="L81">
        <v>202</v>
      </c>
      <c r="M81" s="21">
        <f t="shared" si="16"/>
        <v>668</v>
      </c>
      <c r="N81" s="20"/>
      <c r="O81" s="18">
        <f t="shared" si="17"/>
        <v>6623</v>
      </c>
      <c r="P81" s="20">
        <f t="shared" si="17"/>
        <v>1307</v>
      </c>
      <c r="Q81" s="20">
        <f t="shared" si="17"/>
        <v>18</v>
      </c>
      <c r="R81">
        <f t="shared" si="17"/>
        <v>634</v>
      </c>
      <c r="S81" s="21">
        <f t="shared" si="17"/>
        <v>1959</v>
      </c>
    </row>
    <row r="82" spans="2:19" ht="12.75">
      <c r="B82" t="s">
        <v>76</v>
      </c>
      <c r="C82" s="18">
        <v>960</v>
      </c>
      <c r="D82">
        <v>191</v>
      </c>
      <c r="E82">
        <v>3</v>
      </c>
      <c r="F82">
        <v>95</v>
      </c>
      <c r="G82" s="21">
        <f t="shared" si="15"/>
        <v>289</v>
      </c>
      <c r="H82" s="20"/>
      <c r="I82" s="18">
        <v>776</v>
      </c>
      <c r="J82">
        <v>138</v>
      </c>
      <c r="K82">
        <v>0</v>
      </c>
      <c r="L82">
        <v>63</v>
      </c>
      <c r="M82" s="21">
        <f t="shared" si="16"/>
        <v>201</v>
      </c>
      <c r="N82" s="20"/>
      <c r="O82" s="18">
        <f t="shared" si="17"/>
        <v>1736</v>
      </c>
      <c r="P82">
        <f t="shared" si="17"/>
        <v>329</v>
      </c>
      <c r="Q82">
        <f t="shared" si="17"/>
        <v>3</v>
      </c>
      <c r="R82">
        <f t="shared" si="17"/>
        <v>158</v>
      </c>
      <c r="S82" s="21">
        <f t="shared" si="17"/>
        <v>490</v>
      </c>
    </row>
    <row r="83" spans="2:19" ht="12.75">
      <c r="B83" t="s">
        <v>77</v>
      </c>
      <c r="C83" s="18">
        <v>662</v>
      </c>
      <c r="D83">
        <v>367</v>
      </c>
      <c r="E83">
        <v>13</v>
      </c>
      <c r="F83">
        <v>197</v>
      </c>
      <c r="G83" s="21">
        <f t="shared" si="15"/>
        <v>577</v>
      </c>
      <c r="H83" s="20"/>
      <c r="I83" s="18">
        <v>544</v>
      </c>
      <c r="J83">
        <v>242</v>
      </c>
      <c r="K83">
        <v>1</v>
      </c>
      <c r="L83">
        <v>93</v>
      </c>
      <c r="M83" s="21">
        <f t="shared" si="16"/>
        <v>336</v>
      </c>
      <c r="N83" s="20"/>
      <c r="O83" s="18">
        <f t="shared" si="17"/>
        <v>1206</v>
      </c>
      <c r="P83">
        <f t="shared" si="17"/>
        <v>609</v>
      </c>
      <c r="Q83">
        <f t="shared" si="17"/>
        <v>14</v>
      </c>
      <c r="R83">
        <f t="shared" si="17"/>
        <v>290</v>
      </c>
      <c r="S83" s="21">
        <f t="shared" si="17"/>
        <v>913</v>
      </c>
    </row>
    <row r="84" spans="2:19" ht="12.75">
      <c r="B84" t="s">
        <v>78</v>
      </c>
      <c r="C84" s="18">
        <v>1682</v>
      </c>
      <c r="D84">
        <v>411</v>
      </c>
      <c r="E84">
        <v>10</v>
      </c>
      <c r="F84">
        <v>276</v>
      </c>
      <c r="G84" s="21">
        <f t="shared" si="15"/>
        <v>697</v>
      </c>
      <c r="H84" s="20"/>
      <c r="I84" s="18">
        <v>3299</v>
      </c>
      <c r="J84">
        <v>332</v>
      </c>
      <c r="K84">
        <v>5</v>
      </c>
      <c r="L84">
        <v>194</v>
      </c>
      <c r="M84" s="21">
        <f t="shared" si="16"/>
        <v>531</v>
      </c>
      <c r="N84" s="20"/>
      <c r="O84" s="18">
        <f t="shared" si="17"/>
        <v>4981</v>
      </c>
      <c r="P84">
        <f t="shared" si="17"/>
        <v>743</v>
      </c>
      <c r="Q84">
        <f t="shared" si="17"/>
        <v>15</v>
      </c>
      <c r="R84">
        <f t="shared" si="17"/>
        <v>470</v>
      </c>
      <c r="S84" s="21">
        <f t="shared" si="17"/>
        <v>1228</v>
      </c>
    </row>
    <row r="85" spans="2:19" ht="12.75">
      <c r="B85" t="s">
        <v>79</v>
      </c>
      <c r="C85" s="18">
        <v>991</v>
      </c>
      <c r="D85">
        <v>222</v>
      </c>
      <c r="E85">
        <v>3</v>
      </c>
      <c r="F85">
        <v>116</v>
      </c>
      <c r="G85" s="21">
        <f t="shared" si="15"/>
        <v>341</v>
      </c>
      <c r="H85" s="20"/>
      <c r="I85" s="18">
        <v>2088</v>
      </c>
      <c r="J85">
        <v>317</v>
      </c>
      <c r="K85">
        <v>2</v>
      </c>
      <c r="L85">
        <v>91</v>
      </c>
      <c r="M85" s="21">
        <f t="shared" si="16"/>
        <v>410</v>
      </c>
      <c r="N85" s="20"/>
      <c r="O85" s="18">
        <f t="shared" si="17"/>
        <v>3079</v>
      </c>
      <c r="P85">
        <f t="shared" si="17"/>
        <v>539</v>
      </c>
      <c r="Q85">
        <f t="shared" si="17"/>
        <v>5</v>
      </c>
      <c r="R85">
        <f t="shared" si="17"/>
        <v>207</v>
      </c>
      <c r="S85" s="21">
        <f t="shared" si="17"/>
        <v>751</v>
      </c>
    </row>
    <row r="86" spans="2:19" ht="12.75">
      <c r="B86" t="s">
        <v>80</v>
      </c>
      <c r="C86" s="18">
        <v>604</v>
      </c>
      <c r="D86">
        <v>758</v>
      </c>
      <c r="E86">
        <v>17</v>
      </c>
      <c r="F86">
        <v>423</v>
      </c>
      <c r="G86" s="21">
        <f t="shared" si="15"/>
        <v>1198</v>
      </c>
      <c r="H86" s="20"/>
      <c r="I86" s="18">
        <v>626</v>
      </c>
      <c r="J86">
        <v>461</v>
      </c>
      <c r="K86">
        <v>5</v>
      </c>
      <c r="L86">
        <v>218</v>
      </c>
      <c r="M86" s="21">
        <f t="shared" si="16"/>
        <v>684</v>
      </c>
      <c r="N86" s="20"/>
      <c r="O86" s="18">
        <f t="shared" si="17"/>
        <v>1230</v>
      </c>
      <c r="P86">
        <f t="shared" si="17"/>
        <v>1219</v>
      </c>
      <c r="Q86">
        <f t="shared" si="17"/>
        <v>22</v>
      </c>
      <c r="R86">
        <f t="shared" si="17"/>
        <v>641</v>
      </c>
      <c r="S86" s="21">
        <f t="shared" si="17"/>
        <v>1882</v>
      </c>
    </row>
    <row r="87" spans="2:19" ht="12.75">
      <c r="B87" t="s">
        <v>81</v>
      </c>
      <c r="C87" s="18">
        <v>871</v>
      </c>
      <c r="D87">
        <v>643</v>
      </c>
      <c r="E87">
        <v>5</v>
      </c>
      <c r="F87">
        <v>267</v>
      </c>
      <c r="G87" s="21">
        <f t="shared" si="15"/>
        <v>915</v>
      </c>
      <c r="H87" s="20"/>
      <c r="I87" s="18">
        <v>1376</v>
      </c>
      <c r="J87">
        <v>612</v>
      </c>
      <c r="K87">
        <v>3</v>
      </c>
      <c r="L87">
        <v>232</v>
      </c>
      <c r="M87" s="21">
        <f t="shared" si="16"/>
        <v>847</v>
      </c>
      <c r="N87" s="20"/>
      <c r="O87" s="18">
        <f t="shared" si="17"/>
        <v>2247</v>
      </c>
      <c r="P87">
        <f t="shared" si="17"/>
        <v>1255</v>
      </c>
      <c r="Q87">
        <f t="shared" si="17"/>
        <v>8</v>
      </c>
      <c r="R87">
        <f t="shared" si="17"/>
        <v>499</v>
      </c>
      <c r="S87" s="21">
        <f t="shared" si="17"/>
        <v>1762</v>
      </c>
    </row>
    <row r="88" spans="2:19" ht="12.75">
      <c r="B88" t="s">
        <v>82</v>
      </c>
      <c r="C88" s="18">
        <v>6044</v>
      </c>
      <c r="D88">
        <v>2573</v>
      </c>
      <c r="E88">
        <v>25</v>
      </c>
      <c r="F88">
        <v>1330</v>
      </c>
      <c r="G88" s="21">
        <f t="shared" si="15"/>
        <v>3928</v>
      </c>
      <c r="H88" s="20"/>
      <c r="I88" s="18">
        <v>5171</v>
      </c>
      <c r="J88">
        <v>836</v>
      </c>
      <c r="K88">
        <v>4</v>
      </c>
      <c r="L88">
        <v>506</v>
      </c>
      <c r="M88" s="21">
        <f t="shared" si="16"/>
        <v>1346</v>
      </c>
      <c r="N88" s="20"/>
      <c r="O88" s="18">
        <f t="shared" si="17"/>
        <v>11215</v>
      </c>
      <c r="P88">
        <f t="shared" si="17"/>
        <v>3409</v>
      </c>
      <c r="Q88">
        <f t="shared" si="17"/>
        <v>29</v>
      </c>
      <c r="R88">
        <f t="shared" si="17"/>
        <v>1836</v>
      </c>
      <c r="S88" s="21">
        <f t="shared" si="17"/>
        <v>5274</v>
      </c>
    </row>
    <row r="89" spans="2:19" ht="12.75">
      <c r="B89" t="s">
        <v>83</v>
      </c>
      <c r="C89" s="18">
        <v>2517</v>
      </c>
      <c r="D89">
        <v>914</v>
      </c>
      <c r="E89">
        <v>10</v>
      </c>
      <c r="F89">
        <v>523</v>
      </c>
      <c r="G89" s="21">
        <f t="shared" si="15"/>
        <v>1447</v>
      </c>
      <c r="H89" s="20"/>
      <c r="I89" s="18">
        <v>2037</v>
      </c>
      <c r="J89">
        <v>231</v>
      </c>
      <c r="K89">
        <v>2</v>
      </c>
      <c r="L89">
        <v>160</v>
      </c>
      <c r="M89" s="21">
        <f t="shared" si="16"/>
        <v>393</v>
      </c>
      <c r="N89" s="20"/>
      <c r="O89" s="18">
        <f t="shared" si="17"/>
        <v>4554</v>
      </c>
      <c r="P89">
        <f t="shared" si="17"/>
        <v>1145</v>
      </c>
      <c r="Q89">
        <f t="shared" si="17"/>
        <v>12</v>
      </c>
      <c r="R89">
        <f t="shared" si="17"/>
        <v>683</v>
      </c>
      <c r="S89" s="21">
        <f t="shared" si="17"/>
        <v>1840</v>
      </c>
    </row>
    <row r="90" spans="2:19" ht="12.75">
      <c r="B90" t="s">
        <v>84</v>
      </c>
      <c r="C90" s="18">
        <v>13475</v>
      </c>
      <c r="D90">
        <v>4320</v>
      </c>
      <c r="E90">
        <v>59</v>
      </c>
      <c r="F90">
        <v>2223</v>
      </c>
      <c r="G90" s="21">
        <f t="shared" si="15"/>
        <v>6602</v>
      </c>
      <c r="H90" s="20"/>
      <c r="I90" s="18">
        <v>766</v>
      </c>
      <c r="J90">
        <v>168</v>
      </c>
      <c r="K90">
        <v>5</v>
      </c>
      <c r="L90">
        <v>209</v>
      </c>
      <c r="M90" s="21">
        <f t="shared" si="16"/>
        <v>382</v>
      </c>
      <c r="N90" s="20"/>
      <c r="O90" s="18">
        <f t="shared" si="17"/>
        <v>14241</v>
      </c>
      <c r="P90">
        <f t="shared" si="17"/>
        <v>4488</v>
      </c>
      <c r="Q90">
        <f t="shared" si="17"/>
        <v>64</v>
      </c>
      <c r="R90">
        <f t="shared" si="17"/>
        <v>2432</v>
      </c>
      <c r="S90" s="21">
        <f t="shared" si="17"/>
        <v>6984</v>
      </c>
    </row>
    <row r="91" spans="2:19" ht="12.75">
      <c r="B91" t="s">
        <v>30</v>
      </c>
      <c r="C91" s="18">
        <v>2098</v>
      </c>
      <c r="D91">
        <v>514</v>
      </c>
      <c r="E91">
        <v>16</v>
      </c>
      <c r="F91">
        <v>336</v>
      </c>
      <c r="G91" s="21">
        <f t="shared" si="15"/>
        <v>866</v>
      </c>
      <c r="H91" s="20"/>
      <c r="I91" s="18">
        <v>358</v>
      </c>
      <c r="J91">
        <v>199</v>
      </c>
      <c r="K91">
        <v>3</v>
      </c>
      <c r="L91">
        <v>101</v>
      </c>
      <c r="M91" s="21">
        <f t="shared" si="16"/>
        <v>303</v>
      </c>
      <c r="N91" s="20"/>
      <c r="O91" s="18">
        <f t="shared" si="17"/>
        <v>2456</v>
      </c>
      <c r="P91">
        <f t="shared" si="17"/>
        <v>713</v>
      </c>
      <c r="Q91">
        <f t="shared" si="17"/>
        <v>19</v>
      </c>
      <c r="R91">
        <f t="shared" si="17"/>
        <v>437</v>
      </c>
      <c r="S91" s="21">
        <f t="shared" si="17"/>
        <v>1169</v>
      </c>
    </row>
    <row r="92" spans="2:19" ht="12.75">
      <c r="B92" t="s">
        <v>85</v>
      </c>
      <c r="C92" s="18">
        <v>702</v>
      </c>
      <c r="D92">
        <v>257</v>
      </c>
      <c r="E92">
        <v>5</v>
      </c>
      <c r="F92">
        <v>151</v>
      </c>
      <c r="G92" s="21">
        <f t="shared" si="15"/>
        <v>413</v>
      </c>
      <c r="H92" s="20"/>
      <c r="I92" s="18">
        <v>306</v>
      </c>
      <c r="J92">
        <v>162</v>
      </c>
      <c r="K92">
        <v>2</v>
      </c>
      <c r="L92">
        <v>65</v>
      </c>
      <c r="M92" s="21">
        <f t="shared" si="16"/>
        <v>229</v>
      </c>
      <c r="N92" s="20"/>
      <c r="O92" s="18">
        <f t="shared" si="17"/>
        <v>1008</v>
      </c>
      <c r="P92">
        <f t="shared" si="17"/>
        <v>419</v>
      </c>
      <c r="Q92">
        <f t="shared" si="17"/>
        <v>7</v>
      </c>
      <c r="R92">
        <f t="shared" si="17"/>
        <v>216</v>
      </c>
      <c r="S92" s="21">
        <f t="shared" si="17"/>
        <v>642</v>
      </c>
    </row>
    <row r="93" spans="2:19" ht="12.75">
      <c r="B93" t="s">
        <v>86</v>
      </c>
      <c r="C93" s="18">
        <v>13012</v>
      </c>
      <c r="D93">
        <v>6259</v>
      </c>
      <c r="E93">
        <v>91</v>
      </c>
      <c r="F93">
        <v>3796</v>
      </c>
      <c r="G93" s="21">
        <f t="shared" si="15"/>
        <v>10146</v>
      </c>
      <c r="H93" s="20"/>
      <c r="I93" s="18">
        <v>1134</v>
      </c>
      <c r="J93">
        <v>194</v>
      </c>
      <c r="K93">
        <v>3</v>
      </c>
      <c r="L93">
        <v>151</v>
      </c>
      <c r="M93" s="21">
        <f t="shared" si="16"/>
        <v>348</v>
      </c>
      <c r="N93" s="20"/>
      <c r="O93" s="18">
        <f t="shared" si="17"/>
        <v>14146</v>
      </c>
      <c r="P93">
        <f t="shared" si="17"/>
        <v>6453</v>
      </c>
      <c r="Q93">
        <f t="shared" si="17"/>
        <v>94</v>
      </c>
      <c r="R93">
        <f t="shared" si="17"/>
        <v>3947</v>
      </c>
      <c r="S93" s="21">
        <f t="shared" si="17"/>
        <v>10494</v>
      </c>
    </row>
    <row r="94" spans="2:19" ht="12.75">
      <c r="B94" t="s">
        <v>87</v>
      </c>
      <c r="C94" s="18">
        <v>7093</v>
      </c>
      <c r="D94">
        <v>1747</v>
      </c>
      <c r="E94">
        <v>36</v>
      </c>
      <c r="F94">
        <v>1286</v>
      </c>
      <c r="G94" s="21">
        <f t="shared" si="15"/>
        <v>3069</v>
      </c>
      <c r="H94" s="20"/>
      <c r="I94" s="18">
        <v>571</v>
      </c>
      <c r="J94">
        <v>144</v>
      </c>
      <c r="K94">
        <v>1</v>
      </c>
      <c r="L94">
        <v>186</v>
      </c>
      <c r="M94" s="21">
        <f t="shared" si="16"/>
        <v>331</v>
      </c>
      <c r="N94" s="20"/>
      <c r="O94" s="18">
        <f t="shared" si="17"/>
        <v>7664</v>
      </c>
      <c r="P94">
        <f t="shared" si="17"/>
        <v>1891</v>
      </c>
      <c r="Q94">
        <f t="shared" si="17"/>
        <v>37</v>
      </c>
      <c r="R94">
        <f t="shared" si="17"/>
        <v>1472</v>
      </c>
      <c r="S94" s="21">
        <f t="shared" si="17"/>
        <v>3400</v>
      </c>
    </row>
    <row r="95" spans="2:19" ht="12.75">
      <c r="B95" t="s">
        <v>88</v>
      </c>
      <c r="C95" s="18">
        <v>3947</v>
      </c>
      <c r="D95">
        <v>1355</v>
      </c>
      <c r="E95">
        <v>26</v>
      </c>
      <c r="F95">
        <v>970</v>
      </c>
      <c r="G95" s="21">
        <f t="shared" si="15"/>
        <v>2351</v>
      </c>
      <c r="H95" s="20"/>
      <c r="I95" s="18">
        <v>53</v>
      </c>
      <c r="J95">
        <v>188</v>
      </c>
      <c r="K95">
        <v>0</v>
      </c>
      <c r="L95">
        <v>149</v>
      </c>
      <c r="M95" s="21">
        <f t="shared" si="16"/>
        <v>337</v>
      </c>
      <c r="N95" s="20"/>
      <c r="O95" s="18">
        <f t="shared" si="17"/>
        <v>4000</v>
      </c>
      <c r="P95">
        <f t="shared" si="17"/>
        <v>1543</v>
      </c>
      <c r="Q95">
        <f t="shared" si="17"/>
        <v>26</v>
      </c>
      <c r="R95">
        <f t="shared" si="17"/>
        <v>1119</v>
      </c>
      <c r="S95" s="21">
        <f t="shared" si="17"/>
        <v>2688</v>
      </c>
    </row>
    <row r="96" spans="2:19" ht="12.75">
      <c r="B96" t="s">
        <v>89</v>
      </c>
      <c r="C96" s="18">
        <v>229</v>
      </c>
      <c r="D96">
        <v>91</v>
      </c>
      <c r="E96">
        <v>0</v>
      </c>
      <c r="F96">
        <v>51</v>
      </c>
      <c r="G96" s="21">
        <f t="shared" si="15"/>
        <v>142</v>
      </c>
      <c r="H96" s="20"/>
      <c r="I96" s="18">
        <v>28</v>
      </c>
      <c r="J96">
        <v>98</v>
      </c>
      <c r="K96">
        <v>0</v>
      </c>
      <c r="L96">
        <v>41</v>
      </c>
      <c r="M96" s="21">
        <f t="shared" si="16"/>
        <v>139</v>
      </c>
      <c r="N96" s="20"/>
      <c r="O96" s="18">
        <f t="shared" si="17"/>
        <v>257</v>
      </c>
      <c r="P96">
        <f t="shared" si="17"/>
        <v>189</v>
      </c>
      <c r="Q96">
        <f t="shared" si="17"/>
        <v>0</v>
      </c>
      <c r="R96">
        <f t="shared" si="17"/>
        <v>92</v>
      </c>
      <c r="S96" s="21">
        <f t="shared" si="17"/>
        <v>281</v>
      </c>
    </row>
    <row r="97" spans="2:19" ht="12.75">
      <c r="B97" t="s">
        <v>90</v>
      </c>
      <c r="C97" s="18">
        <v>687</v>
      </c>
      <c r="D97">
        <v>437</v>
      </c>
      <c r="E97">
        <v>11</v>
      </c>
      <c r="F97">
        <v>246</v>
      </c>
      <c r="G97" s="21">
        <f t="shared" si="15"/>
        <v>694</v>
      </c>
      <c r="H97" s="20"/>
      <c r="I97" s="18">
        <v>12</v>
      </c>
      <c r="J97" s="20">
        <v>36</v>
      </c>
      <c r="K97" s="20">
        <v>0</v>
      </c>
      <c r="L97">
        <v>50</v>
      </c>
      <c r="M97" s="21">
        <f t="shared" si="16"/>
        <v>86</v>
      </c>
      <c r="N97" s="20"/>
      <c r="O97" s="18">
        <f t="shared" si="17"/>
        <v>699</v>
      </c>
      <c r="P97" s="20">
        <f t="shared" si="17"/>
        <v>473</v>
      </c>
      <c r="Q97" s="20">
        <f t="shared" si="17"/>
        <v>11</v>
      </c>
      <c r="R97">
        <f t="shared" si="17"/>
        <v>296</v>
      </c>
      <c r="S97" s="21">
        <f t="shared" si="17"/>
        <v>780</v>
      </c>
    </row>
    <row r="98" spans="2:19" ht="12.75">
      <c r="B98" t="s">
        <v>91</v>
      </c>
      <c r="C98" s="18">
        <v>41</v>
      </c>
      <c r="D98">
        <v>29</v>
      </c>
      <c r="E98">
        <v>1</v>
      </c>
      <c r="F98">
        <v>9</v>
      </c>
      <c r="G98" s="21">
        <f t="shared" si="15"/>
        <v>39</v>
      </c>
      <c r="H98" s="20"/>
      <c r="I98" s="18">
        <v>15</v>
      </c>
      <c r="J98" s="20">
        <v>45</v>
      </c>
      <c r="K98" s="20">
        <v>0</v>
      </c>
      <c r="L98">
        <v>21</v>
      </c>
      <c r="M98" s="21">
        <f t="shared" si="16"/>
        <v>66</v>
      </c>
      <c r="N98" s="20"/>
      <c r="O98" s="18">
        <f t="shared" si="17"/>
        <v>56</v>
      </c>
      <c r="P98" s="20">
        <f t="shared" si="17"/>
        <v>74</v>
      </c>
      <c r="Q98" s="20">
        <f t="shared" si="17"/>
        <v>1</v>
      </c>
      <c r="R98">
        <f t="shared" si="17"/>
        <v>30</v>
      </c>
      <c r="S98" s="21">
        <f t="shared" si="17"/>
        <v>105</v>
      </c>
    </row>
    <row r="99" spans="1:19" s="2" customFormat="1" ht="12.75">
      <c r="A99" s="22"/>
      <c r="B99" s="23" t="s">
        <v>25</v>
      </c>
      <c r="C99" s="24">
        <f>SUM(C74:C98)</f>
        <v>172621</v>
      </c>
      <c r="D99" s="25">
        <f>SUM(D74:D98)</f>
        <v>55237</v>
      </c>
      <c r="E99" s="25">
        <f>SUM(E74:E98)</f>
        <v>746</v>
      </c>
      <c r="F99" s="25">
        <f>SUM(F74:F98)</f>
        <v>27668</v>
      </c>
      <c r="G99" s="25">
        <f>SUM(G74:G98)</f>
        <v>83651</v>
      </c>
      <c r="H99" s="21"/>
      <c r="I99" s="24">
        <f>SUM(I74:I98)</f>
        <v>29826</v>
      </c>
      <c r="J99" s="25">
        <f>SUM(J74:J98)</f>
        <v>6348</v>
      </c>
      <c r="K99" s="25">
        <f>SUM(K74:K98)</f>
        <v>52</v>
      </c>
      <c r="L99" s="25">
        <f>SUM(L74:L98)</f>
        <v>3714</v>
      </c>
      <c r="M99" s="25">
        <f>SUM(M74:M98)</f>
        <v>10114</v>
      </c>
      <c r="N99" s="21"/>
      <c r="O99" s="24">
        <f t="shared" si="17"/>
        <v>202447</v>
      </c>
      <c r="P99" s="25">
        <f t="shared" si="17"/>
        <v>61585</v>
      </c>
      <c r="Q99" s="25">
        <f t="shared" si="17"/>
        <v>798</v>
      </c>
      <c r="R99" s="25">
        <f t="shared" si="17"/>
        <v>31382</v>
      </c>
      <c r="S99" s="25">
        <f t="shared" si="17"/>
        <v>93765</v>
      </c>
    </row>
    <row r="100" spans="1:19" ht="12.75">
      <c r="A100" s="1" t="s">
        <v>92</v>
      </c>
      <c r="C100" s="18"/>
      <c r="G100" s="21"/>
      <c r="H100" s="20"/>
      <c r="I100" s="18"/>
      <c r="M100" s="21"/>
      <c r="N100" s="20"/>
      <c r="O100" s="18"/>
      <c r="S100" s="21"/>
    </row>
    <row r="101" spans="2:19" ht="12.75">
      <c r="B101" t="s">
        <v>11</v>
      </c>
      <c r="C101" s="18">
        <v>49776</v>
      </c>
      <c r="D101">
        <v>10392</v>
      </c>
      <c r="E101">
        <v>201</v>
      </c>
      <c r="F101">
        <v>5580</v>
      </c>
      <c r="G101" s="21">
        <f aca="true" t="shared" si="18" ref="G101:G115">SUM(D101:F101)</f>
        <v>16173</v>
      </c>
      <c r="H101" s="20"/>
      <c r="I101" s="18">
        <v>7699</v>
      </c>
      <c r="J101" s="20">
        <v>368</v>
      </c>
      <c r="K101" s="20">
        <v>9</v>
      </c>
      <c r="L101">
        <v>264</v>
      </c>
      <c r="M101" s="21">
        <f aca="true" t="shared" si="19" ref="M101:M115">SUM(J101:L101)</f>
        <v>641</v>
      </c>
      <c r="N101" s="20"/>
      <c r="O101" s="18">
        <f aca="true" t="shared" si="20" ref="O101:S116">C101+I101</f>
        <v>57475</v>
      </c>
      <c r="P101" s="20">
        <f t="shared" si="20"/>
        <v>10760</v>
      </c>
      <c r="Q101" s="20">
        <f t="shared" si="20"/>
        <v>210</v>
      </c>
      <c r="R101">
        <f t="shared" si="20"/>
        <v>5844</v>
      </c>
      <c r="S101" s="21">
        <f t="shared" si="20"/>
        <v>16814</v>
      </c>
    </row>
    <row r="102" spans="2:19" ht="12.75">
      <c r="B102" t="s">
        <v>93</v>
      </c>
      <c r="C102" s="18">
        <v>636</v>
      </c>
      <c r="D102">
        <v>495</v>
      </c>
      <c r="E102">
        <v>3</v>
      </c>
      <c r="F102">
        <v>235</v>
      </c>
      <c r="G102" s="21">
        <f t="shared" si="18"/>
        <v>733</v>
      </c>
      <c r="H102" s="20"/>
      <c r="I102" s="18">
        <v>290</v>
      </c>
      <c r="J102" s="20">
        <v>0</v>
      </c>
      <c r="K102" s="20">
        <v>0</v>
      </c>
      <c r="L102">
        <v>1</v>
      </c>
      <c r="M102" s="21">
        <f t="shared" si="19"/>
        <v>1</v>
      </c>
      <c r="N102" s="20"/>
      <c r="O102" s="18">
        <f t="shared" si="20"/>
        <v>926</v>
      </c>
      <c r="P102" s="20">
        <f t="shared" si="20"/>
        <v>495</v>
      </c>
      <c r="Q102" s="20">
        <f t="shared" si="20"/>
        <v>3</v>
      </c>
      <c r="R102">
        <f t="shared" si="20"/>
        <v>236</v>
      </c>
      <c r="S102" s="21">
        <f t="shared" si="20"/>
        <v>734</v>
      </c>
    </row>
    <row r="103" spans="2:19" ht="12.75">
      <c r="B103" t="s">
        <v>94</v>
      </c>
      <c r="C103" s="18">
        <v>14000</v>
      </c>
      <c r="D103">
        <v>2339</v>
      </c>
      <c r="E103">
        <v>35</v>
      </c>
      <c r="F103">
        <v>1130</v>
      </c>
      <c r="G103" s="21">
        <f t="shared" si="18"/>
        <v>3504</v>
      </c>
      <c r="H103" s="20"/>
      <c r="I103" s="18">
        <v>3523</v>
      </c>
      <c r="J103" s="20">
        <v>7</v>
      </c>
      <c r="K103" s="20">
        <v>0</v>
      </c>
      <c r="L103">
        <v>15</v>
      </c>
      <c r="M103" s="21">
        <f t="shared" si="19"/>
        <v>22</v>
      </c>
      <c r="N103" s="20"/>
      <c r="O103" s="18">
        <f t="shared" si="20"/>
        <v>17523</v>
      </c>
      <c r="P103" s="20">
        <f t="shared" si="20"/>
        <v>2346</v>
      </c>
      <c r="Q103" s="20">
        <f t="shared" si="20"/>
        <v>35</v>
      </c>
      <c r="R103">
        <f t="shared" si="20"/>
        <v>1145</v>
      </c>
      <c r="S103" s="21">
        <f t="shared" si="20"/>
        <v>3526</v>
      </c>
    </row>
    <row r="104" spans="2:19" ht="12.75">
      <c r="B104" t="s">
        <v>95</v>
      </c>
      <c r="C104" s="18">
        <v>2006</v>
      </c>
      <c r="D104">
        <v>912</v>
      </c>
      <c r="E104">
        <v>19</v>
      </c>
      <c r="F104">
        <v>386</v>
      </c>
      <c r="G104" s="21">
        <f t="shared" si="18"/>
        <v>1317</v>
      </c>
      <c r="H104" s="20"/>
      <c r="I104" s="18">
        <v>4032</v>
      </c>
      <c r="J104">
        <v>99</v>
      </c>
      <c r="K104">
        <v>2</v>
      </c>
      <c r="L104">
        <v>74</v>
      </c>
      <c r="M104" s="21">
        <f t="shared" si="19"/>
        <v>175</v>
      </c>
      <c r="N104" s="20"/>
      <c r="O104" s="18">
        <f t="shared" si="20"/>
        <v>6038</v>
      </c>
      <c r="P104">
        <f t="shared" si="20"/>
        <v>1011</v>
      </c>
      <c r="Q104">
        <f t="shared" si="20"/>
        <v>21</v>
      </c>
      <c r="R104">
        <f t="shared" si="20"/>
        <v>460</v>
      </c>
      <c r="S104" s="21">
        <f t="shared" si="20"/>
        <v>1492</v>
      </c>
    </row>
    <row r="105" spans="2:19" ht="12.75">
      <c r="B105" t="s">
        <v>96</v>
      </c>
      <c r="C105" s="18">
        <v>3014</v>
      </c>
      <c r="D105">
        <v>887</v>
      </c>
      <c r="E105">
        <v>13</v>
      </c>
      <c r="F105">
        <v>404</v>
      </c>
      <c r="G105" s="21">
        <f t="shared" si="18"/>
        <v>1304</v>
      </c>
      <c r="H105" s="20"/>
      <c r="I105" s="18">
        <v>1645</v>
      </c>
      <c r="J105">
        <v>63</v>
      </c>
      <c r="K105">
        <v>0</v>
      </c>
      <c r="L105">
        <v>46</v>
      </c>
      <c r="M105" s="21">
        <f t="shared" si="19"/>
        <v>109</v>
      </c>
      <c r="N105" s="20"/>
      <c r="O105" s="18">
        <f t="shared" si="20"/>
        <v>4659</v>
      </c>
      <c r="P105">
        <f t="shared" si="20"/>
        <v>950</v>
      </c>
      <c r="Q105">
        <f t="shared" si="20"/>
        <v>13</v>
      </c>
      <c r="R105">
        <f t="shared" si="20"/>
        <v>450</v>
      </c>
      <c r="S105" s="21">
        <f t="shared" si="20"/>
        <v>1413</v>
      </c>
    </row>
    <row r="106" spans="2:19" ht="12.75">
      <c r="B106" t="s">
        <v>97</v>
      </c>
      <c r="C106" s="18">
        <v>2155</v>
      </c>
      <c r="D106">
        <v>620</v>
      </c>
      <c r="E106">
        <v>10</v>
      </c>
      <c r="F106">
        <v>295</v>
      </c>
      <c r="G106" s="21">
        <f t="shared" si="18"/>
        <v>925</v>
      </c>
      <c r="H106" s="20"/>
      <c r="I106" s="18">
        <v>1796</v>
      </c>
      <c r="J106">
        <v>3</v>
      </c>
      <c r="K106">
        <v>2</v>
      </c>
      <c r="L106">
        <v>9</v>
      </c>
      <c r="M106" s="21">
        <f t="shared" si="19"/>
        <v>14</v>
      </c>
      <c r="N106" s="20"/>
      <c r="O106" s="18">
        <f t="shared" si="20"/>
        <v>3951</v>
      </c>
      <c r="P106">
        <f t="shared" si="20"/>
        <v>623</v>
      </c>
      <c r="Q106">
        <f t="shared" si="20"/>
        <v>12</v>
      </c>
      <c r="R106">
        <f t="shared" si="20"/>
        <v>304</v>
      </c>
      <c r="S106" s="21">
        <f t="shared" si="20"/>
        <v>939</v>
      </c>
    </row>
    <row r="107" spans="2:19" ht="12.75">
      <c r="B107" t="s">
        <v>98</v>
      </c>
      <c r="C107" s="18">
        <v>640</v>
      </c>
      <c r="D107">
        <v>340</v>
      </c>
      <c r="E107">
        <v>3</v>
      </c>
      <c r="F107">
        <v>106</v>
      </c>
      <c r="G107" s="21">
        <f t="shared" si="18"/>
        <v>449</v>
      </c>
      <c r="H107" s="20"/>
      <c r="I107" s="18">
        <v>313</v>
      </c>
      <c r="J107">
        <v>8</v>
      </c>
      <c r="K107">
        <v>1</v>
      </c>
      <c r="L107">
        <v>9</v>
      </c>
      <c r="M107" s="21">
        <f t="shared" si="19"/>
        <v>18</v>
      </c>
      <c r="N107" s="20"/>
      <c r="O107" s="18">
        <f t="shared" si="20"/>
        <v>953</v>
      </c>
      <c r="P107">
        <f t="shared" si="20"/>
        <v>348</v>
      </c>
      <c r="Q107">
        <f t="shared" si="20"/>
        <v>4</v>
      </c>
      <c r="R107">
        <f t="shared" si="20"/>
        <v>115</v>
      </c>
      <c r="S107" s="21">
        <f t="shared" si="20"/>
        <v>467</v>
      </c>
    </row>
    <row r="108" spans="2:19" ht="12.75">
      <c r="B108" t="s">
        <v>99</v>
      </c>
      <c r="C108" s="18">
        <v>2235</v>
      </c>
      <c r="D108">
        <v>573</v>
      </c>
      <c r="E108">
        <v>12</v>
      </c>
      <c r="F108">
        <v>223</v>
      </c>
      <c r="G108" s="21">
        <f t="shared" si="18"/>
        <v>808</v>
      </c>
      <c r="H108" s="20"/>
      <c r="I108" s="18">
        <v>1596</v>
      </c>
      <c r="J108">
        <v>34</v>
      </c>
      <c r="K108">
        <v>4</v>
      </c>
      <c r="L108">
        <v>18</v>
      </c>
      <c r="M108" s="21">
        <f t="shared" si="19"/>
        <v>56</v>
      </c>
      <c r="N108" s="20"/>
      <c r="O108" s="18">
        <f t="shared" si="20"/>
        <v>3831</v>
      </c>
      <c r="P108">
        <f t="shared" si="20"/>
        <v>607</v>
      </c>
      <c r="Q108">
        <f t="shared" si="20"/>
        <v>16</v>
      </c>
      <c r="R108">
        <f t="shared" si="20"/>
        <v>241</v>
      </c>
      <c r="S108" s="21">
        <f t="shared" si="20"/>
        <v>864</v>
      </c>
    </row>
    <row r="109" spans="2:19" ht="12.75">
      <c r="B109" t="s">
        <v>100</v>
      </c>
      <c r="C109" s="18">
        <v>2444</v>
      </c>
      <c r="D109">
        <v>1160</v>
      </c>
      <c r="E109">
        <v>16</v>
      </c>
      <c r="F109">
        <v>475</v>
      </c>
      <c r="G109" s="21">
        <f t="shared" si="18"/>
        <v>1651</v>
      </c>
      <c r="H109" s="20"/>
      <c r="I109" s="18">
        <v>2917</v>
      </c>
      <c r="J109">
        <v>299</v>
      </c>
      <c r="K109">
        <v>3</v>
      </c>
      <c r="L109">
        <v>82</v>
      </c>
      <c r="M109" s="21">
        <f t="shared" si="19"/>
        <v>384</v>
      </c>
      <c r="N109" s="20"/>
      <c r="O109" s="18">
        <f t="shared" si="20"/>
        <v>5361</v>
      </c>
      <c r="P109">
        <f t="shared" si="20"/>
        <v>1459</v>
      </c>
      <c r="Q109">
        <f t="shared" si="20"/>
        <v>19</v>
      </c>
      <c r="R109">
        <f t="shared" si="20"/>
        <v>557</v>
      </c>
      <c r="S109" s="21">
        <f t="shared" si="20"/>
        <v>2035</v>
      </c>
    </row>
    <row r="110" spans="2:19" ht="12.75">
      <c r="B110" t="s">
        <v>101</v>
      </c>
      <c r="C110" s="18">
        <v>3528</v>
      </c>
      <c r="D110">
        <v>808</v>
      </c>
      <c r="E110">
        <v>9</v>
      </c>
      <c r="F110">
        <v>339</v>
      </c>
      <c r="G110" s="21">
        <f t="shared" si="18"/>
        <v>1156</v>
      </c>
      <c r="H110" s="20"/>
      <c r="I110" s="18">
        <v>3895</v>
      </c>
      <c r="J110">
        <v>201</v>
      </c>
      <c r="K110">
        <v>1</v>
      </c>
      <c r="L110">
        <v>92</v>
      </c>
      <c r="M110" s="21">
        <f t="shared" si="19"/>
        <v>294</v>
      </c>
      <c r="N110" s="20"/>
      <c r="O110" s="18">
        <f t="shared" si="20"/>
        <v>7423</v>
      </c>
      <c r="P110">
        <f t="shared" si="20"/>
        <v>1009</v>
      </c>
      <c r="Q110">
        <f t="shared" si="20"/>
        <v>10</v>
      </c>
      <c r="R110">
        <f t="shared" si="20"/>
        <v>431</v>
      </c>
      <c r="S110" s="21">
        <f t="shared" si="20"/>
        <v>1450</v>
      </c>
    </row>
    <row r="111" spans="2:19" ht="12.75">
      <c r="B111" t="s">
        <v>102</v>
      </c>
      <c r="C111" s="18">
        <v>8845</v>
      </c>
      <c r="D111">
        <v>2015</v>
      </c>
      <c r="E111">
        <v>39</v>
      </c>
      <c r="F111">
        <v>784</v>
      </c>
      <c r="G111" s="21">
        <f t="shared" si="18"/>
        <v>2838</v>
      </c>
      <c r="H111" s="20"/>
      <c r="I111" s="18">
        <v>4638</v>
      </c>
      <c r="J111">
        <v>138</v>
      </c>
      <c r="K111">
        <v>3</v>
      </c>
      <c r="L111">
        <v>144</v>
      </c>
      <c r="M111" s="21">
        <f t="shared" si="19"/>
        <v>285</v>
      </c>
      <c r="N111" s="20"/>
      <c r="O111" s="18">
        <f t="shared" si="20"/>
        <v>13483</v>
      </c>
      <c r="P111">
        <f t="shared" si="20"/>
        <v>2153</v>
      </c>
      <c r="Q111">
        <f t="shared" si="20"/>
        <v>42</v>
      </c>
      <c r="R111">
        <f t="shared" si="20"/>
        <v>928</v>
      </c>
      <c r="S111" s="21">
        <f t="shared" si="20"/>
        <v>3123</v>
      </c>
    </row>
    <row r="112" spans="2:19" ht="12.75">
      <c r="B112" t="s">
        <v>103</v>
      </c>
      <c r="C112" s="18">
        <v>4717</v>
      </c>
      <c r="D112">
        <v>1468</v>
      </c>
      <c r="E112">
        <v>36</v>
      </c>
      <c r="F112">
        <v>720</v>
      </c>
      <c r="G112" s="21">
        <f t="shared" si="18"/>
        <v>2224</v>
      </c>
      <c r="H112" s="20"/>
      <c r="I112" s="18">
        <v>4589</v>
      </c>
      <c r="J112">
        <v>308</v>
      </c>
      <c r="K112">
        <v>5</v>
      </c>
      <c r="L112">
        <v>157</v>
      </c>
      <c r="M112" s="21">
        <f t="shared" si="19"/>
        <v>470</v>
      </c>
      <c r="N112" s="20"/>
      <c r="O112" s="18">
        <f t="shared" si="20"/>
        <v>9306</v>
      </c>
      <c r="P112">
        <f t="shared" si="20"/>
        <v>1776</v>
      </c>
      <c r="Q112">
        <f t="shared" si="20"/>
        <v>41</v>
      </c>
      <c r="R112">
        <f t="shared" si="20"/>
        <v>877</v>
      </c>
      <c r="S112" s="21">
        <f t="shared" si="20"/>
        <v>2694</v>
      </c>
    </row>
    <row r="113" spans="2:19" ht="12.75">
      <c r="B113" t="s">
        <v>104</v>
      </c>
      <c r="C113" s="18">
        <v>1755</v>
      </c>
      <c r="D113">
        <v>301</v>
      </c>
      <c r="E113">
        <v>8</v>
      </c>
      <c r="F113">
        <v>131</v>
      </c>
      <c r="G113" s="21">
        <f t="shared" si="18"/>
        <v>440</v>
      </c>
      <c r="H113" s="20"/>
      <c r="I113" s="18">
        <v>2936</v>
      </c>
      <c r="J113">
        <v>16</v>
      </c>
      <c r="K113">
        <v>0</v>
      </c>
      <c r="L113">
        <v>24</v>
      </c>
      <c r="M113" s="21">
        <f t="shared" si="19"/>
        <v>40</v>
      </c>
      <c r="N113" s="20"/>
      <c r="O113" s="18">
        <f t="shared" si="20"/>
        <v>4691</v>
      </c>
      <c r="P113">
        <f t="shared" si="20"/>
        <v>317</v>
      </c>
      <c r="Q113">
        <f t="shared" si="20"/>
        <v>8</v>
      </c>
      <c r="R113">
        <f t="shared" si="20"/>
        <v>155</v>
      </c>
      <c r="S113" s="21">
        <f t="shared" si="20"/>
        <v>480</v>
      </c>
    </row>
    <row r="114" spans="2:19" ht="12.75">
      <c r="B114" t="s">
        <v>105</v>
      </c>
      <c r="C114" s="18">
        <v>2064</v>
      </c>
      <c r="D114">
        <v>72</v>
      </c>
      <c r="E114">
        <v>0</v>
      </c>
      <c r="F114">
        <v>39</v>
      </c>
      <c r="G114" s="21">
        <f t="shared" si="18"/>
        <v>111</v>
      </c>
      <c r="H114" s="20"/>
      <c r="I114" s="18">
        <v>705</v>
      </c>
      <c r="J114">
        <v>8</v>
      </c>
      <c r="K114">
        <v>0</v>
      </c>
      <c r="L114">
        <v>2</v>
      </c>
      <c r="M114" s="21">
        <f t="shared" si="19"/>
        <v>10</v>
      </c>
      <c r="N114" s="20"/>
      <c r="O114" s="18">
        <f t="shared" si="20"/>
        <v>2769</v>
      </c>
      <c r="P114">
        <f t="shared" si="20"/>
        <v>80</v>
      </c>
      <c r="Q114">
        <f t="shared" si="20"/>
        <v>0</v>
      </c>
      <c r="R114">
        <f t="shared" si="20"/>
        <v>41</v>
      </c>
      <c r="S114" s="21">
        <f t="shared" si="20"/>
        <v>121</v>
      </c>
    </row>
    <row r="115" spans="2:19" ht="12.75">
      <c r="B115" t="s">
        <v>106</v>
      </c>
      <c r="C115" s="18">
        <v>2812</v>
      </c>
      <c r="D115">
        <v>305</v>
      </c>
      <c r="E115">
        <v>7</v>
      </c>
      <c r="F115">
        <v>123</v>
      </c>
      <c r="G115" s="21">
        <f t="shared" si="18"/>
        <v>435</v>
      </c>
      <c r="H115" s="20"/>
      <c r="I115" s="18">
        <v>1023</v>
      </c>
      <c r="J115">
        <v>14</v>
      </c>
      <c r="K115">
        <v>0</v>
      </c>
      <c r="L115">
        <v>5</v>
      </c>
      <c r="M115" s="21">
        <f t="shared" si="19"/>
        <v>19</v>
      </c>
      <c r="N115" s="20"/>
      <c r="O115" s="18">
        <f t="shared" si="20"/>
        <v>3835</v>
      </c>
      <c r="P115">
        <f t="shared" si="20"/>
        <v>319</v>
      </c>
      <c r="Q115">
        <f t="shared" si="20"/>
        <v>7</v>
      </c>
      <c r="R115">
        <f t="shared" si="20"/>
        <v>128</v>
      </c>
      <c r="S115" s="21">
        <f t="shared" si="20"/>
        <v>454</v>
      </c>
    </row>
    <row r="116" spans="1:19" s="2" customFormat="1" ht="12.75">
      <c r="A116" s="22"/>
      <c r="B116" s="23" t="s">
        <v>25</v>
      </c>
      <c r="C116" s="24">
        <f>SUM(C101:C115)</f>
        <v>100627</v>
      </c>
      <c r="D116" s="25">
        <f>SUM(D101:D115)</f>
        <v>22687</v>
      </c>
      <c r="E116" s="25">
        <f>SUM(E101:E115)</f>
        <v>411</v>
      </c>
      <c r="F116" s="25">
        <f>SUM(F101:F115)</f>
        <v>10970</v>
      </c>
      <c r="G116" s="25">
        <f>SUM(G101:G115)</f>
        <v>34068</v>
      </c>
      <c r="H116" s="21"/>
      <c r="I116" s="24">
        <f>SUM(I101:I115)</f>
        <v>41597</v>
      </c>
      <c r="J116" s="25">
        <f>SUM(J101:J115)</f>
        <v>1566</v>
      </c>
      <c r="K116" s="25">
        <f>SUM(K101:K115)</f>
        <v>30</v>
      </c>
      <c r="L116" s="25">
        <f>SUM(L101:L115)</f>
        <v>942</v>
      </c>
      <c r="M116" s="25">
        <f>SUM(M101:M115)</f>
        <v>2538</v>
      </c>
      <c r="N116" s="21"/>
      <c r="O116" s="24">
        <f t="shared" si="20"/>
        <v>142224</v>
      </c>
      <c r="P116" s="25">
        <f t="shared" si="20"/>
        <v>24253</v>
      </c>
      <c r="Q116" s="25">
        <f t="shared" si="20"/>
        <v>441</v>
      </c>
      <c r="R116" s="25">
        <f t="shared" si="20"/>
        <v>11912</v>
      </c>
      <c r="S116" s="25">
        <f t="shared" si="20"/>
        <v>36606</v>
      </c>
    </row>
    <row r="117" spans="1:19" ht="12.75">
      <c r="A117" s="1" t="s">
        <v>107</v>
      </c>
      <c r="C117" s="18"/>
      <c r="G117" s="21"/>
      <c r="H117" s="20"/>
      <c r="I117" s="18"/>
      <c r="M117" s="21"/>
      <c r="N117" s="20"/>
      <c r="O117" s="18"/>
      <c r="S117" s="21"/>
    </row>
    <row r="118" spans="2:19" ht="12.75">
      <c r="B118" t="s">
        <v>11</v>
      </c>
      <c r="C118" s="18">
        <v>1248</v>
      </c>
      <c r="D118">
        <v>546</v>
      </c>
      <c r="E118">
        <v>7</v>
      </c>
      <c r="F118">
        <v>462</v>
      </c>
      <c r="G118" s="21">
        <f aca="true" t="shared" si="21" ref="G118:G125">SUM(D118:F118)</f>
        <v>1015</v>
      </c>
      <c r="H118" s="20"/>
      <c r="I118" s="18">
        <v>258</v>
      </c>
      <c r="J118">
        <v>92</v>
      </c>
      <c r="K118">
        <v>1</v>
      </c>
      <c r="L118">
        <v>52</v>
      </c>
      <c r="M118" s="21">
        <f aca="true" t="shared" si="22" ref="M118:M125">SUM(J118:L118)</f>
        <v>145</v>
      </c>
      <c r="N118" s="20"/>
      <c r="O118" s="18">
        <f aca="true" t="shared" si="23" ref="O118:S126">C118+I118</f>
        <v>1506</v>
      </c>
      <c r="P118">
        <f t="shared" si="23"/>
        <v>638</v>
      </c>
      <c r="Q118">
        <f t="shared" si="23"/>
        <v>8</v>
      </c>
      <c r="R118">
        <f t="shared" si="23"/>
        <v>514</v>
      </c>
      <c r="S118" s="21">
        <f t="shared" si="23"/>
        <v>1160</v>
      </c>
    </row>
    <row r="119" spans="2:19" ht="12.75">
      <c r="B119" t="s">
        <v>108</v>
      </c>
      <c r="C119" s="18">
        <v>378</v>
      </c>
      <c r="D119">
        <v>296</v>
      </c>
      <c r="E119">
        <v>6</v>
      </c>
      <c r="F119">
        <v>113</v>
      </c>
      <c r="G119" s="21">
        <f t="shared" si="21"/>
        <v>415</v>
      </c>
      <c r="H119" s="20"/>
      <c r="I119" s="18">
        <v>269</v>
      </c>
      <c r="J119">
        <v>112</v>
      </c>
      <c r="K119">
        <v>0</v>
      </c>
      <c r="L119">
        <v>18</v>
      </c>
      <c r="M119" s="21">
        <f t="shared" si="22"/>
        <v>130</v>
      </c>
      <c r="N119" s="20"/>
      <c r="O119" s="18">
        <f t="shared" si="23"/>
        <v>647</v>
      </c>
      <c r="P119">
        <f t="shared" si="23"/>
        <v>408</v>
      </c>
      <c r="Q119">
        <f t="shared" si="23"/>
        <v>6</v>
      </c>
      <c r="R119">
        <f t="shared" si="23"/>
        <v>131</v>
      </c>
      <c r="S119" s="21">
        <f t="shared" si="23"/>
        <v>545</v>
      </c>
    </row>
    <row r="120" spans="2:19" ht="12.75">
      <c r="B120" t="s">
        <v>109</v>
      </c>
      <c r="C120" s="18">
        <v>689</v>
      </c>
      <c r="D120">
        <v>238</v>
      </c>
      <c r="E120">
        <v>2</v>
      </c>
      <c r="F120">
        <v>192</v>
      </c>
      <c r="G120" s="21">
        <f t="shared" si="21"/>
        <v>432</v>
      </c>
      <c r="H120" s="20"/>
      <c r="I120" s="18">
        <v>74</v>
      </c>
      <c r="J120">
        <v>18</v>
      </c>
      <c r="K120">
        <v>0</v>
      </c>
      <c r="L120">
        <v>6</v>
      </c>
      <c r="M120" s="21">
        <f t="shared" si="22"/>
        <v>24</v>
      </c>
      <c r="N120" s="20"/>
      <c r="O120" s="18">
        <f t="shared" si="23"/>
        <v>763</v>
      </c>
      <c r="P120">
        <f t="shared" si="23"/>
        <v>256</v>
      </c>
      <c r="Q120">
        <f t="shared" si="23"/>
        <v>2</v>
      </c>
      <c r="R120">
        <f t="shared" si="23"/>
        <v>198</v>
      </c>
      <c r="S120" s="21">
        <f t="shared" si="23"/>
        <v>456</v>
      </c>
    </row>
    <row r="121" spans="2:19" ht="12.75">
      <c r="B121" t="s">
        <v>110</v>
      </c>
      <c r="C121" s="18">
        <v>1063</v>
      </c>
      <c r="D121">
        <v>404</v>
      </c>
      <c r="E121">
        <v>8</v>
      </c>
      <c r="F121">
        <v>318</v>
      </c>
      <c r="G121" s="21">
        <f t="shared" si="21"/>
        <v>730</v>
      </c>
      <c r="H121" s="20"/>
      <c r="I121" s="18">
        <v>482</v>
      </c>
      <c r="J121">
        <v>203</v>
      </c>
      <c r="K121">
        <v>3</v>
      </c>
      <c r="L121">
        <v>88</v>
      </c>
      <c r="M121" s="21">
        <f t="shared" si="22"/>
        <v>294</v>
      </c>
      <c r="N121" s="20"/>
      <c r="O121" s="18">
        <f t="shared" si="23"/>
        <v>1545</v>
      </c>
      <c r="P121">
        <f t="shared" si="23"/>
        <v>607</v>
      </c>
      <c r="Q121">
        <f t="shared" si="23"/>
        <v>11</v>
      </c>
      <c r="R121">
        <f t="shared" si="23"/>
        <v>406</v>
      </c>
      <c r="S121" s="21">
        <f t="shared" si="23"/>
        <v>1024</v>
      </c>
    </row>
    <row r="122" spans="2:19" ht="12.75">
      <c r="B122" t="s">
        <v>111</v>
      </c>
      <c r="C122" s="18">
        <v>1659</v>
      </c>
      <c r="D122">
        <v>459</v>
      </c>
      <c r="E122">
        <v>8</v>
      </c>
      <c r="F122">
        <v>474</v>
      </c>
      <c r="G122" s="21">
        <f t="shared" si="21"/>
        <v>941</v>
      </c>
      <c r="H122" s="20"/>
      <c r="I122" s="18">
        <v>474</v>
      </c>
      <c r="J122">
        <v>23</v>
      </c>
      <c r="K122">
        <v>0</v>
      </c>
      <c r="L122">
        <v>18</v>
      </c>
      <c r="M122" s="21">
        <f t="shared" si="22"/>
        <v>41</v>
      </c>
      <c r="N122" s="20"/>
      <c r="O122" s="18">
        <f t="shared" si="23"/>
        <v>2133</v>
      </c>
      <c r="P122">
        <f t="shared" si="23"/>
        <v>482</v>
      </c>
      <c r="Q122">
        <f t="shared" si="23"/>
        <v>8</v>
      </c>
      <c r="R122">
        <f t="shared" si="23"/>
        <v>492</v>
      </c>
      <c r="S122" s="21">
        <f t="shared" si="23"/>
        <v>982</v>
      </c>
    </row>
    <row r="123" spans="2:19" ht="12.75">
      <c r="B123" t="s">
        <v>112</v>
      </c>
      <c r="C123" s="18">
        <v>559</v>
      </c>
      <c r="D123">
        <v>371</v>
      </c>
      <c r="E123">
        <v>6</v>
      </c>
      <c r="F123">
        <v>160</v>
      </c>
      <c r="G123" s="21">
        <f t="shared" si="21"/>
        <v>537</v>
      </c>
      <c r="H123" s="20"/>
      <c r="I123" s="18">
        <v>160</v>
      </c>
      <c r="J123">
        <v>190</v>
      </c>
      <c r="K123">
        <v>0</v>
      </c>
      <c r="L123">
        <v>45</v>
      </c>
      <c r="M123" s="21">
        <f t="shared" si="22"/>
        <v>235</v>
      </c>
      <c r="N123" s="20"/>
      <c r="O123" s="18">
        <f t="shared" si="23"/>
        <v>719</v>
      </c>
      <c r="P123">
        <f t="shared" si="23"/>
        <v>561</v>
      </c>
      <c r="Q123">
        <f t="shared" si="23"/>
        <v>6</v>
      </c>
      <c r="R123">
        <f t="shared" si="23"/>
        <v>205</v>
      </c>
      <c r="S123" s="21">
        <f t="shared" si="23"/>
        <v>772</v>
      </c>
    </row>
    <row r="124" spans="2:19" ht="12.75">
      <c r="B124" t="s">
        <v>113</v>
      </c>
      <c r="C124" s="18">
        <v>655</v>
      </c>
      <c r="D124">
        <v>340</v>
      </c>
      <c r="E124">
        <v>7</v>
      </c>
      <c r="F124">
        <v>221</v>
      </c>
      <c r="G124" s="21">
        <f t="shared" si="21"/>
        <v>568</v>
      </c>
      <c r="H124" s="20"/>
      <c r="I124" s="18">
        <v>401</v>
      </c>
      <c r="J124">
        <v>41</v>
      </c>
      <c r="K124">
        <v>0</v>
      </c>
      <c r="L124">
        <v>59</v>
      </c>
      <c r="M124" s="21">
        <f t="shared" si="22"/>
        <v>100</v>
      </c>
      <c r="N124" s="20"/>
      <c r="O124" s="18">
        <f t="shared" si="23"/>
        <v>1056</v>
      </c>
      <c r="P124">
        <f t="shared" si="23"/>
        <v>381</v>
      </c>
      <c r="Q124">
        <f t="shared" si="23"/>
        <v>7</v>
      </c>
      <c r="R124">
        <f t="shared" si="23"/>
        <v>280</v>
      </c>
      <c r="S124" s="21">
        <f t="shared" si="23"/>
        <v>668</v>
      </c>
    </row>
    <row r="125" spans="2:19" ht="12.75">
      <c r="B125" t="s">
        <v>114</v>
      </c>
      <c r="C125" s="18">
        <v>142</v>
      </c>
      <c r="D125">
        <v>50</v>
      </c>
      <c r="E125">
        <v>1</v>
      </c>
      <c r="F125">
        <v>41</v>
      </c>
      <c r="G125" s="21">
        <f t="shared" si="21"/>
        <v>92</v>
      </c>
      <c r="H125" s="20"/>
      <c r="I125" s="18">
        <v>20</v>
      </c>
      <c r="J125">
        <v>4</v>
      </c>
      <c r="K125">
        <v>0</v>
      </c>
      <c r="L125">
        <v>2</v>
      </c>
      <c r="M125" s="21">
        <f t="shared" si="22"/>
        <v>6</v>
      </c>
      <c r="N125" s="20"/>
      <c r="O125" s="18">
        <f t="shared" si="23"/>
        <v>162</v>
      </c>
      <c r="P125">
        <f t="shared" si="23"/>
        <v>54</v>
      </c>
      <c r="Q125">
        <f t="shared" si="23"/>
        <v>1</v>
      </c>
      <c r="R125">
        <f t="shared" si="23"/>
        <v>43</v>
      </c>
      <c r="S125" s="21">
        <f t="shared" si="23"/>
        <v>98</v>
      </c>
    </row>
    <row r="126" spans="1:19" s="2" customFormat="1" ht="12.75">
      <c r="A126" s="22"/>
      <c r="B126" s="23" t="s">
        <v>25</v>
      </c>
      <c r="C126" s="24">
        <f>SUM(C118:C125)</f>
        <v>6393</v>
      </c>
      <c r="D126" s="25">
        <f>SUM(D118:D125)</f>
        <v>2704</v>
      </c>
      <c r="E126" s="25">
        <f>SUM(E118:E125)</f>
        <v>45</v>
      </c>
      <c r="F126" s="25">
        <f>SUM(F118:F125)</f>
        <v>1981</v>
      </c>
      <c r="G126" s="25">
        <f>SUM(G118:G125)</f>
        <v>4730</v>
      </c>
      <c r="H126" s="21"/>
      <c r="I126" s="24">
        <f>SUM(I118:I125)</f>
        <v>2138</v>
      </c>
      <c r="J126" s="25">
        <f>SUM(J118:J125)</f>
        <v>683</v>
      </c>
      <c r="K126" s="25">
        <f>SUM(K118:K125)</f>
        <v>4</v>
      </c>
      <c r="L126" s="25">
        <f>SUM(L118:L125)</f>
        <v>288</v>
      </c>
      <c r="M126" s="25">
        <f>SUM(M118:M125)</f>
        <v>975</v>
      </c>
      <c r="N126" s="21"/>
      <c r="O126" s="24">
        <f t="shared" si="23"/>
        <v>8531</v>
      </c>
      <c r="P126" s="25">
        <f t="shared" si="23"/>
        <v>3387</v>
      </c>
      <c r="Q126" s="25">
        <f t="shared" si="23"/>
        <v>49</v>
      </c>
      <c r="R126" s="25">
        <f t="shared" si="23"/>
        <v>2269</v>
      </c>
      <c r="S126" s="25">
        <f t="shared" si="23"/>
        <v>5705</v>
      </c>
    </row>
    <row r="127" spans="1:19" ht="12.75">
      <c r="A127" s="1" t="s">
        <v>115</v>
      </c>
      <c r="C127" s="18"/>
      <c r="D127" s="20"/>
      <c r="G127" s="21"/>
      <c r="H127" s="20"/>
      <c r="I127" s="18"/>
      <c r="M127" s="21"/>
      <c r="N127" s="20"/>
      <c r="O127" s="18"/>
      <c r="S127" s="21"/>
    </row>
    <row r="128" spans="2:19" ht="12.75">
      <c r="B128" t="s">
        <v>11</v>
      </c>
      <c r="C128" s="18">
        <v>9471</v>
      </c>
      <c r="D128">
        <v>3702</v>
      </c>
      <c r="E128">
        <v>51</v>
      </c>
      <c r="F128">
        <v>2624</v>
      </c>
      <c r="G128" s="21">
        <f aca="true" t="shared" si="24" ref="G128:G144">SUM(D128:F128)</f>
        <v>6377</v>
      </c>
      <c r="H128" s="20"/>
      <c r="I128" s="18">
        <v>2318</v>
      </c>
      <c r="J128">
        <v>487</v>
      </c>
      <c r="K128">
        <v>6</v>
      </c>
      <c r="L128">
        <v>277</v>
      </c>
      <c r="M128" s="21">
        <f aca="true" t="shared" si="25" ref="M128:M144">SUM(J128:L128)</f>
        <v>770</v>
      </c>
      <c r="N128" s="20"/>
      <c r="O128" s="18">
        <f aca="true" t="shared" si="26" ref="O128:S145">C128+I128</f>
        <v>11789</v>
      </c>
      <c r="P128">
        <f t="shared" si="26"/>
        <v>4189</v>
      </c>
      <c r="Q128">
        <f t="shared" si="26"/>
        <v>57</v>
      </c>
      <c r="R128">
        <f t="shared" si="26"/>
        <v>2901</v>
      </c>
      <c r="S128" s="21">
        <f t="shared" si="26"/>
        <v>7147</v>
      </c>
    </row>
    <row r="129" spans="2:19" ht="12.75">
      <c r="B129" t="s">
        <v>116</v>
      </c>
      <c r="C129" s="18">
        <v>1241</v>
      </c>
      <c r="D129">
        <v>787</v>
      </c>
      <c r="E129">
        <v>11</v>
      </c>
      <c r="F129">
        <v>408</v>
      </c>
      <c r="G129" s="21">
        <f t="shared" si="24"/>
        <v>1206</v>
      </c>
      <c r="H129" s="20"/>
      <c r="I129" s="18">
        <v>1760</v>
      </c>
      <c r="J129">
        <v>168</v>
      </c>
      <c r="K129">
        <v>4</v>
      </c>
      <c r="L129">
        <v>62</v>
      </c>
      <c r="M129" s="21">
        <f t="shared" si="25"/>
        <v>234</v>
      </c>
      <c r="N129" s="20"/>
      <c r="O129" s="18">
        <f t="shared" si="26"/>
        <v>3001</v>
      </c>
      <c r="P129">
        <f t="shared" si="26"/>
        <v>955</v>
      </c>
      <c r="Q129">
        <f t="shared" si="26"/>
        <v>15</v>
      </c>
      <c r="R129">
        <f t="shared" si="26"/>
        <v>470</v>
      </c>
      <c r="S129" s="21">
        <f t="shared" si="26"/>
        <v>1440</v>
      </c>
    </row>
    <row r="130" spans="2:19" ht="12.75">
      <c r="B130" t="s">
        <v>117</v>
      </c>
      <c r="C130" s="18">
        <v>2580</v>
      </c>
      <c r="D130">
        <v>1478</v>
      </c>
      <c r="E130">
        <v>20</v>
      </c>
      <c r="F130">
        <v>832</v>
      </c>
      <c r="G130" s="21">
        <f t="shared" si="24"/>
        <v>2330</v>
      </c>
      <c r="H130" s="20"/>
      <c r="I130" s="18">
        <v>1952</v>
      </c>
      <c r="J130">
        <v>407</v>
      </c>
      <c r="K130">
        <v>7</v>
      </c>
      <c r="L130">
        <v>191</v>
      </c>
      <c r="M130" s="21">
        <f t="shared" si="25"/>
        <v>605</v>
      </c>
      <c r="N130" s="20"/>
      <c r="O130" s="18">
        <f t="shared" si="26"/>
        <v>4532</v>
      </c>
      <c r="P130">
        <f t="shared" si="26"/>
        <v>1885</v>
      </c>
      <c r="Q130">
        <f t="shared" si="26"/>
        <v>27</v>
      </c>
      <c r="R130">
        <f t="shared" si="26"/>
        <v>1023</v>
      </c>
      <c r="S130" s="21">
        <f t="shared" si="26"/>
        <v>2935</v>
      </c>
    </row>
    <row r="131" spans="2:19" ht="12.75">
      <c r="B131" t="s">
        <v>118</v>
      </c>
      <c r="C131" s="18">
        <v>1720</v>
      </c>
      <c r="D131">
        <v>690</v>
      </c>
      <c r="E131">
        <v>11</v>
      </c>
      <c r="F131">
        <v>444</v>
      </c>
      <c r="G131" s="21">
        <f t="shared" si="24"/>
        <v>1145</v>
      </c>
      <c r="H131" s="20"/>
      <c r="I131" s="18">
        <v>1758</v>
      </c>
      <c r="J131">
        <v>263</v>
      </c>
      <c r="K131">
        <v>1</v>
      </c>
      <c r="L131">
        <v>91</v>
      </c>
      <c r="M131" s="21">
        <f t="shared" si="25"/>
        <v>355</v>
      </c>
      <c r="N131" s="20"/>
      <c r="O131" s="18">
        <f t="shared" si="26"/>
        <v>3478</v>
      </c>
      <c r="P131">
        <f t="shared" si="26"/>
        <v>953</v>
      </c>
      <c r="Q131">
        <f t="shared" si="26"/>
        <v>12</v>
      </c>
      <c r="R131">
        <f t="shared" si="26"/>
        <v>535</v>
      </c>
      <c r="S131" s="21">
        <f t="shared" si="26"/>
        <v>1500</v>
      </c>
    </row>
    <row r="132" spans="2:19" ht="12.75">
      <c r="B132" t="s">
        <v>119</v>
      </c>
      <c r="C132" s="18">
        <v>1436</v>
      </c>
      <c r="D132">
        <v>590</v>
      </c>
      <c r="E132">
        <v>17</v>
      </c>
      <c r="F132">
        <v>277</v>
      </c>
      <c r="G132" s="21">
        <f t="shared" si="24"/>
        <v>884</v>
      </c>
      <c r="H132" s="20"/>
      <c r="I132" s="18">
        <v>1497</v>
      </c>
      <c r="J132">
        <v>471</v>
      </c>
      <c r="K132">
        <v>5</v>
      </c>
      <c r="L132">
        <v>184</v>
      </c>
      <c r="M132" s="21">
        <f t="shared" si="25"/>
        <v>660</v>
      </c>
      <c r="N132" s="20"/>
      <c r="O132" s="18">
        <f t="shared" si="26"/>
        <v>2933</v>
      </c>
      <c r="P132">
        <f t="shared" si="26"/>
        <v>1061</v>
      </c>
      <c r="Q132">
        <f t="shared" si="26"/>
        <v>22</v>
      </c>
      <c r="R132">
        <f t="shared" si="26"/>
        <v>461</v>
      </c>
      <c r="S132" s="21">
        <f t="shared" si="26"/>
        <v>1544</v>
      </c>
    </row>
    <row r="133" spans="2:19" ht="12.75">
      <c r="B133" t="s">
        <v>120</v>
      </c>
      <c r="C133" s="18">
        <v>1114</v>
      </c>
      <c r="D133">
        <v>615</v>
      </c>
      <c r="E133">
        <v>7</v>
      </c>
      <c r="F133">
        <v>337</v>
      </c>
      <c r="G133" s="21">
        <f t="shared" si="24"/>
        <v>959</v>
      </c>
      <c r="H133" s="20"/>
      <c r="I133" s="18">
        <v>1696</v>
      </c>
      <c r="J133">
        <v>335</v>
      </c>
      <c r="K133">
        <v>5</v>
      </c>
      <c r="L133">
        <v>131</v>
      </c>
      <c r="M133" s="21">
        <f t="shared" si="25"/>
        <v>471</v>
      </c>
      <c r="N133" s="20"/>
      <c r="O133" s="18">
        <f t="shared" si="26"/>
        <v>2810</v>
      </c>
      <c r="P133">
        <f t="shared" si="26"/>
        <v>950</v>
      </c>
      <c r="Q133">
        <f t="shared" si="26"/>
        <v>12</v>
      </c>
      <c r="R133">
        <f t="shared" si="26"/>
        <v>468</v>
      </c>
      <c r="S133" s="21">
        <f t="shared" si="26"/>
        <v>1430</v>
      </c>
    </row>
    <row r="134" spans="2:19" ht="12.75">
      <c r="B134" t="s">
        <v>121</v>
      </c>
      <c r="C134" s="18">
        <v>4137</v>
      </c>
      <c r="D134">
        <v>1105</v>
      </c>
      <c r="E134">
        <v>12</v>
      </c>
      <c r="F134">
        <v>619</v>
      </c>
      <c r="G134" s="21">
        <f t="shared" si="24"/>
        <v>1736</v>
      </c>
      <c r="H134" s="20"/>
      <c r="I134" s="18">
        <v>781</v>
      </c>
      <c r="J134">
        <v>73</v>
      </c>
      <c r="K134">
        <v>2</v>
      </c>
      <c r="L134">
        <v>40</v>
      </c>
      <c r="M134" s="21">
        <f t="shared" si="25"/>
        <v>115</v>
      </c>
      <c r="N134" s="20"/>
      <c r="O134" s="18">
        <f t="shared" si="26"/>
        <v>4918</v>
      </c>
      <c r="P134">
        <f t="shared" si="26"/>
        <v>1178</v>
      </c>
      <c r="Q134">
        <f t="shared" si="26"/>
        <v>14</v>
      </c>
      <c r="R134">
        <f t="shared" si="26"/>
        <v>659</v>
      </c>
      <c r="S134" s="21">
        <f t="shared" si="26"/>
        <v>1851</v>
      </c>
    </row>
    <row r="135" spans="2:19" ht="12.75">
      <c r="B135" t="s">
        <v>122</v>
      </c>
      <c r="C135" s="18">
        <v>1190</v>
      </c>
      <c r="D135">
        <v>480</v>
      </c>
      <c r="E135">
        <v>13</v>
      </c>
      <c r="F135">
        <v>367</v>
      </c>
      <c r="G135" s="21">
        <f t="shared" si="24"/>
        <v>860</v>
      </c>
      <c r="H135" s="20"/>
      <c r="I135" s="18">
        <v>1609</v>
      </c>
      <c r="J135">
        <v>432</v>
      </c>
      <c r="K135">
        <v>1</v>
      </c>
      <c r="L135">
        <v>141</v>
      </c>
      <c r="M135" s="21">
        <f t="shared" si="25"/>
        <v>574</v>
      </c>
      <c r="N135" s="20"/>
      <c r="O135" s="18">
        <f t="shared" si="26"/>
        <v>2799</v>
      </c>
      <c r="P135">
        <f t="shared" si="26"/>
        <v>912</v>
      </c>
      <c r="Q135">
        <f t="shared" si="26"/>
        <v>14</v>
      </c>
      <c r="R135">
        <f t="shared" si="26"/>
        <v>508</v>
      </c>
      <c r="S135" s="21">
        <f t="shared" si="26"/>
        <v>1434</v>
      </c>
    </row>
    <row r="136" spans="2:19" ht="12.75">
      <c r="B136" t="s">
        <v>123</v>
      </c>
      <c r="C136" s="18">
        <v>5174</v>
      </c>
      <c r="D136">
        <v>2590</v>
      </c>
      <c r="E136">
        <v>40</v>
      </c>
      <c r="F136">
        <v>1633</v>
      </c>
      <c r="G136" s="21">
        <f t="shared" si="24"/>
        <v>4263</v>
      </c>
      <c r="H136" s="20"/>
      <c r="I136" s="18">
        <v>1493</v>
      </c>
      <c r="J136">
        <v>341</v>
      </c>
      <c r="K136">
        <v>5</v>
      </c>
      <c r="L136">
        <v>145</v>
      </c>
      <c r="M136" s="21">
        <f t="shared" si="25"/>
        <v>491</v>
      </c>
      <c r="N136" s="20"/>
      <c r="O136" s="18">
        <f t="shared" si="26"/>
        <v>6667</v>
      </c>
      <c r="P136">
        <f t="shared" si="26"/>
        <v>2931</v>
      </c>
      <c r="Q136">
        <f t="shared" si="26"/>
        <v>45</v>
      </c>
      <c r="R136">
        <f t="shared" si="26"/>
        <v>1778</v>
      </c>
      <c r="S136" s="21">
        <f t="shared" si="26"/>
        <v>4754</v>
      </c>
    </row>
    <row r="137" spans="2:19" ht="12.75">
      <c r="B137" t="s">
        <v>124</v>
      </c>
      <c r="C137" s="18">
        <v>4410</v>
      </c>
      <c r="D137">
        <v>1990</v>
      </c>
      <c r="E137">
        <v>25</v>
      </c>
      <c r="F137">
        <v>1171</v>
      </c>
      <c r="G137" s="21">
        <f t="shared" si="24"/>
        <v>3186</v>
      </c>
      <c r="H137" s="20"/>
      <c r="I137" s="18">
        <v>3226</v>
      </c>
      <c r="J137">
        <v>762</v>
      </c>
      <c r="K137">
        <v>11</v>
      </c>
      <c r="L137">
        <v>326</v>
      </c>
      <c r="M137" s="21">
        <f t="shared" si="25"/>
        <v>1099</v>
      </c>
      <c r="N137" s="20"/>
      <c r="O137" s="18">
        <f t="shared" si="26"/>
        <v>7636</v>
      </c>
      <c r="P137">
        <f t="shared" si="26"/>
        <v>2752</v>
      </c>
      <c r="Q137">
        <f t="shared" si="26"/>
        <v>36</v>
      </c>
      <c r="R137">
        <f t="shared" si="26"/>
        <v>1497</v>
      </c>
      <c r="S137" s="21">
        <f t="shared" si="26"/>
        <v>4285</v>
      </c>
    </row>
    <row r="138" spans="2:19" ht="12.75">
      <c r="B138" t="s">
        <v>125</v>
      </c>
      <c r="C138" s="18">
        <v>983</v>
      </c>
      <c r="D138">
        <v>472</v>
      </c>
      <c r="E138">
        <v>3</v>
      </c>
      <c r="F138">
        <v>293</v>
      </c>
      <c r="G138" s="21">
        <f t="shared" si="24"/>
        <v>768</v>
      </c>
      <c r="H138" s="20"/>
      <c r="I138" s="18">
        <v>1629</v>
      </c>
      <c r="J138">
        <v>159</v>
      </c>
      <c r="K138">
        <v>4</v>
      </c>
      <c r="L138">
        <v>105</v>
      </c>
      <c r="M138" s="21">
        <f t="shared" si="25"/>
        <v>268</v>
      </c>
      <c r="N138" s="20"/>
      <c r="O138" s="18">
        <f t="shared" si="26"/>
        <v>2612</v>
      </c>
      <c r="P138">
        <f t="shared" si="26"/>
        <v>631</v>
      </c>
      <c r="Q138">
        <f t="shared" si="26"/>
        <v>7</v>
      </c>
      <c r="R138">
        <f t="shared" si="26"/>
        <v>398</v>
      </c>
      <c r="S138" s="21">
        <f t="shared" si="26"/>
        <v>1036</v>
      </c>
    </row>
    <row r="139" spans="2:19" ht="12.75">
      <c r="B139" t="s">
        <v>126</v>
      </c>
      <c r="C139" s="18">
        <v>1614</v>
      </c>
      <c r="D139">
        <v>437</v>
      </c>
      <c r="E139">
        <v>0</v>
      </c>
      <c r="F139">
        <v>211</v>
      </c>
      <c r="G139" s="21">
        <f t="shared" si="24"/>
        <v>648</v>
      </c>
      <c r="H139" s="20"/>
      <c r="I139" s="18">
        <v>880</v>
      </c>
      <c r="J139">
        <v>405</v>
      </c>
      <c r="K139">
        <v>3</v>
      </c>
      <c r="L139">
        <v>139</v>
      </c>
      <c r="M139" s="21">
        <f t="shared" si="25"/>
        <v>547</v>
      </c>
      <c r="N139" s="20"/>
      <c r="O139" s="18">
        <f t="shared" si="26"/>
        <v>2494</v>
      </c>
      <c r="P139">
        <f t="shared" si="26"/>
        <v>842</v>
      </c>
      <c r="Q139">
        <f t="shared" si="26"/>
        <v>3</v>
      </c>
      <c r="R139">
        <f t="shared" si="26"/>
        <v>350</v>
      </c>
      <c r="S139" s="21">
        <f t="shared" si="26"/>
        <v>1195</v>
      </c>
    </row>
    <row r="140" spans="2:19" ht="12.75">
      <c r="B140" t="s">
        <v>127</v>
      </c>
      <c r="C140" s="18">
        <v>737</v>
      </c>
      <c r="D140">
        <v>205</v>
      </c>
      <c r="E140">
        <v>8</v>
      </c>
      <c r="F140">
        <v>144</v>
      </c>
      <c r="G140" s="21">
        <f t="shared" si="24"/>
        <v>357</v>
      </c>
      <c r="H140" s="20"/>
      <c r="I140" s="18">
        <v>730</v>
      </c>
      <c r="J140">
        <v>158</v>
      </c>
      <c r="K140">
        <v>2</v>
      </c>
      <c r="L140">
        <v>60</v>
      </c>
      <c r="M140" s="21">
        <f t="shared" si="25"/>
        <v>220</v>
      </c>
      <c r="N140" s="20"/>
      <c r="O140" s="18">
        <f t="shared" si="26"/>
        <v>1467</v>
      </c>
      <c r="P140">
        <f t="shared" si="26"/>
        <v>363</v>
      </c>
      <c r="Q140">
        <f t="shared" si="26"/>
        <v>10</v>
      </c>
      <c r="R140">
        <f t="shared" si="26"/>
        <v>204</v>
      </c>
      <c r="S140" s="21">
        <f t="shared" si="26"/>
        <v>577</v>
      </c>
    </row>
    <row r="141" spans="2:19" ht="12.75">
      <c r="B141" t="s">
        <v>128</v>
      </c>
      <c r="C141" s="18">
        <v>2558</v>
      </c>
      <c r="D141">
        <v>643</v>
      </c>
      <c r="E141">
        <v>7</v>
      </c>
      <c r="F141">
        <v>446</v>
      </c>
      <c r="G141" s="21">
        <f t="shared" si="24"/>
        <v>1096</v>
      </c>
      <c r="H141" s="20"/>
      <c r="I141" s="18">
        <v>2152</v>
      </c>
      <c r="J141">
        <v>185</v>
      </c>
      <c r="K141">
        <v>1</v>
      </c>
      <c r="L141">
        <v>51</v>
      </c>
      <c r="M141" s="21">
        <f t="shared" si="25"/>
        <v>237</v>
      </c>
      <c r="N141" s="20"/>
      <c r="O141" s="18">
        <f t="shared" si="26"/>
        <v>4710</v>
      </c>
      <c r="P141">
        <f t="shared" si="26"/>
        <v>828</v>
      </c>
      <c r="Q141">
        <f t="shared" si="26"/>
        <v>8</v>
      </c>
      <c r="R141">
        <f t="shared" si="26"/>
        <v>497</v>
      </c>
      <c r="S141" s="21">
        <f t="shared" si="26"/>
        <v>1333</v>
      </c>
    </row>
    <row r="142" spans="2:19" ht="12.75">
      <c r="B142" t="s">
        <v>129</v>
      </c>
      <c r="C142" s="18">
        <v>1321</v>
      </c>
      <c r="D142">
        <v>329</v>
      </c>
      <c r="E142">
        <v>6</v>
      </c>
      <c r="F142">
        <v>121</v>
      </c>
      <c r="G142" s="21">
        <f t="shared" si="24"/>
        <v>456</v>
      </c>
      <c r="H142" s="20"/>
      <c r="I142" s="18">
        <v>1685</v>
      </c>
      <c r="J142">
        <v>132</v>
      </c>
      <c r="K142">
        <v>0</v>
      </c>
      <c r="L142">
        <v>58</v>
      </c>
      <c r="M142" s="21">
        <f t="shared" si="25"/>
        <v>190</v>
      </c>
      <c r="N142" s="20"/>
      <c r="O142" s="18">
        <f t="shared" si="26"/>
        <v>3006</v>
      </c>
      <c r="P142">
        <f t="shared" si="26"/>
        <v>461</v>
      </c>
      <c r="Q142">
        <f t="shared" si="26"/>
        <v>6</v>
      </c>
      <c r="R142">
        <f t="shared" si="26"/>
        <v>179</v>
      </c>
      <c r="S142" s="21">
        <f t="shared" si="26"/>
        <v>646</v>
      </c>
    </row>
    <row r="143" spans="2:19" ht="12.75">
      <c r="B143" t="s">
        <v>130</v>
      </c>
      <c r="C143" s="18">
        <v>913</v>
      </c>
      <c r="D143">
        <v>502</v>
      </c>
      <c r="E143">
        <v>5</v>
      </c>
      <c r="F143">
        <v>285</v>
      </c>
      <c r="G143" s="21">
        <f t="shared" si="24"/>
        <v>792</v>
      </c>
      <c r="H143" s="20"/>
      <c r="I143" s="18">
        <v>453</v>
      </c>
      <c r="J143">
        <v>59</v>
      </c>
      <c r="K143">
        <v>1</v>
      </c>
      <c r="L143">
        <v>28</v>
      </c>
      <c r="M143" s="21">
        <f t="shared" si="25"/>
        <v>88</v>
      </c>
      <c r="N143" s="20"/>
      <c r="O143" s="18">
        <f t="shared" si="26"/>
        <v>1366</v>
      </c>
      <c r="P143">
        <f t="shared" si="26"/>
        <v>561</v>
      </c>
      <c r="Q143">
        <f t="shared" si="26"/>
        <v>6</v>
      </c>
      <c r="R143">
        <f t="shared" si="26"/>
        <v>313</v>
      </c>
      <c r="S143" s="21">
        <f t="shared" si="26"/>
        <v>880</v>
      </c>
    </row>
    <row r="144" spans="2:19" ht="12.75">
      <c r="B144" t="s">
        <v>131</v>
      </c>
      <c r="C144" s="18">
        <v>1250</v>
      </c>
      <c r="D144">
        <v>211</v>
      </c>
      <c r="E144">
        <v>2</v>
      </c>
      <c r="F144">
        <v>107</v>
      </c>
      <c r="G144" s="21">
        <f t="shared" si="24"/>
        <v>320</v>
      </c>
      <c r="H144" s="20"/>
      <c r="I144" s="18">
        <v>476</v>
      </c>
      <c r="J144">
        <v>64</v>
      </c>
      <c r="K144">
        <v>0</v>
      </c>
      <c r="L144">
        <v>39</v>
      </c>
      <c r="M144" s="21">
        <f t="shared" si="25"/>
        <v>103</v>
      </c>
      <c r="N144" s="20"/>
      <c r="O144" s="18">
        <f t="shared" si="26"/>
        <v>1726</v>
      </c>
      <c r="P144">
        <f t="shared" si="26"/>
        <v>275</v>
      </c>
      <c r="Q144">
        <f t="shared" si="26"/>
        <v>2</v>
      </c>
      <c r="R144">
        <f t="shared" si="26"/>
        <v>146</v>
      </c>
      <c r="S144" s="21">
        <f t="shared" si="26"/>
        <v>423</v>
      </c>
    </row>
    <row r="145" spans="1:19" s="2" customFormat="1" ht="12.75">
      <c r="A145" s="22"/>
      <c r="B145" s="23" t="s">
        <v>25</v>
      </c>
      <c r="C145" s="24">
        <f>SUM(C128:C144)</f>
        <v>41849</v>
      </c>
      <c r="D145" s="25">
        <f>SUM(D128:D144)</f>
        <v>16826</v>
      </c>
      <c r="E145" s="25">
        <f>SUM(E128:E144)</f>
        <v>238</v>
      </c>
      <c r="F145" s="25">
        <f>SUM(F128:F144)</f>
        <v>10319</v>
      </c>
      <c r="G145" s="25">
        <f>SUM(G128:G144)</f>
        <v>27383</v>
      </c>
      <c r="H145" s="21"/>
      <c r="I145" s="24">
        <f>SUM(I128:I144)</f>
        <v>26095</v>
      </c>
      <c r="J145" s="25">
        <f>SUM(J128:J144)</f>
        <v>4901</v>
      </c>
      <c r="K145" s="25">
        <f>SUM(K128:K144)</f>
        <v>58</v>
      </c>
      <c r="L145" s="25">
        <f>SUM(L128:L144)</f>
        <v>2068</v>
      </c>
      <c r="M145" s="25">
        <f>SUM(M128:M144)</f>
        <v>7027</v>
      </c>
      <c r="N145" s="21"/>
      <c r="O145" s="24">
        <f t="shared" si="26"/>
        <v>67944</v>
      </c>
      <c r="P145" s="25">
        <f t="shared" si="26"/>
        <v>21727</v>
      </c>
      <c r="Q145" s="25">
        <f t="shared" si="26"/>
        <v>296</v>
      </c>
      <c r="R145" s="25">
        <f t="shared" si="26"/>
        <v>12387</v>
      </c>
      <c r="S145" s="25">
        <f t="shared" si="26"/>
        <v>34410</v>
      </c>
    </row>
    <row r="146" spans="1:19" ht="12.75">
      <c r="A146" s="1" t="s">
        <v>132</v>
      </c>
      <c r="C146" s="18"/>
      <c r="G146" s="21"/>
      <c r="H146" s="20"/>
      <c r="I146" s="18"/>
      <c r="M146" s="21"/>
      <c r="N146" s="20"/>
      <c r="O146" s="18"/>
      <c r="S146" s="21"/>
    </row>
    <row r="147" spans="2:19" ht="12.75">
      <c r="B147" t="s">
        <v>11</v>
      </c>
      <c r="C147" s="18">
        <v>12207</v>
      </c>
      <c r="D147">
        <v>5355</v>
      </c>
      <c r="E147">
        <v>103</v>
      </c>
      <c r="F147">
        <v>3622</v>
      </c>
      <c r="G147" s="21">
        <f aca="true" t="shared" si="27" ref="G147:G165">SUM(D147:F147)</f>
        <v>9080</v>
      </c>
      <c r="H147" s="20"/>
      <c r="I147" s="18">
        <v>3996</v>
      </c>
      <c r="J147">
        <v>331</v>
      </c>
      <c r="K147">
        <v>5</v>
      </c>
      <c r="L147">
        <v>242</v>
      </c>
      <c r="M147" s="21">
        <f aca="true" t="shared" si="28" ref="M147:M165">SUM(J147:L147)</f>
        <v>578</v>
      </c>
      <c r="N147" s="20"/>
      <c r="O147" s="18">
        <f aca="true" t="shared" si="29" ref="O147:S166">C147+I147</f>
        <v>16203</v>
      </c>
      <c r="P147">
        <f t="shared" si="29"/>
        <v>5686</v>
      </c>
      <c r="Q147">
        <f t="shared" si="29"/>
        <v>108</v>
      </c>
      <c r="R147">
        <f t="shared" si="29"/>
        <v>3864</v>
      </c>
      <c r="S147" s="21">
        <f t="shared" si="29"/>
        <v>9658</v>
      </c>
    </row>
    <row r="148" spans="2:19" ht="12.75">
      <c r="B148" t="s">
        <v>133</v>
      </c>
      <c r="C148" s="18">
        <v>2877</v>
      </c>
      <c r="D148">
        <v>1164</v>
      </c>
      <c r="E148">
        <v>6</v>
      </c>
      <c r="F148">
        <v>659</v>
      </c>
      <c r="G148" s="21">
        <f t="shared" si="27"/>
        <v>1829</v>
      </c>
      <c r="H148" s="20"/>
      <c r="I148" s="18">
        <v>1143</v>
      </c>
      <c r="J148">
        <v>28</v>
      </c>
      <c r="K148">
        <v>0</v>
      </c>
      <c r="L148">
        <v>38</v>
      </c>
      <c r="M148" s="21">
        <f t="shared" si="28"/>
        <v>66</v>
      </c>
      <c r="N148" s="20"/>
      <c r="O148" s="18">
        <f t="shared" si="29"/>
        <v>4020</v>
      </c>
      <c r="P148">
        <f t="shared" si="29"/>
        <v>1192</v>
      </c>
      <c r="Q148">
        <f t="shared" si="29"/>
        <v>6</v>
      </c>
      <c r="R148">
        <f t="shared" si="29"/>
        <v>697</v>
      </c>
      <c r="S148" s="21">
        <f t="shared" si="29"/>
        <v>1895</v>
      </c>
    </row>
    <row r="149" spans="2:19" ht="12.75">
      <c r="B149" t="s">
        <v>134</v>
      </c>
      <c r="C149" s="18">
        <v>450</v>
      </c>
      <c r="D149">
        <v>510</v>
      </c>
      <c r="E149">
        <v>8</v>
      </c>
      <c r="F149">
        <v>267</v>
      </c>
      <c r="G149" s="21">
        <f t="shared" si="27"/>
        <v>785</v>
      </c>
      <c r="H149" s="20"/>
      <c r="I149" s="18">
        <v>877</v>
      </c>
      <c r="J149">
        <v>229</v>
      </c>
      <c r="K149">
        <v>6</v>
      </c>
      <c r="L149">
        <v>65</v>
      </c>
      <c r="M149" s="21">
        <f t="shared" si="28"/>
        <v>300</v>
      </c>
      <c r="N149" s="20"/>
      <c r="O149" s="18">
        <f t="shared" si="29"/>
        <v>1327</v>
      </c>
      <c r="P149">
        <f t="shared" si="29"/>
        <v>739</v>
      </c>
      <c r="Q149">
        <f t="shared" si="29"/>
        <v>14</v>
      </c>
      <c r="R149">
        <f t="shared" si="29"/>
        <v>332</v>
      </c>
      <c r="S149" s="21">
        <f t="shared" si="29"/>
        <v>1085</v>
      </c>
    </row>
    <row r="150" spans="2:19" ht="12.75">
      <c r="B150" t="s">
        <v>135</v>
      </c>
      <c r="C150" s="18">
        <v>5365</v>
      </c>
      <c r="D150">
        <v>2614</v>
      </c>
      <c r="E150">
        <v>29</v>
      </c>
      <c r="F150">
        <v>1796</v>
      </c>
      <c r="G150" s="21">
        <f t="shared" si="27"/>
        <v>4439</v>
      </c>
      <c r="H150" s="20"/>
      <c r="I150" s="18">
        <v>1884</v>
      </c>
      <c r="J150">
        <v>414</v>
      </c>
      <c r="K150">
        <v>4</v>
      </c>
      <c r="L150">
        <v>148</v>
      </c>
      <c r="M150" s="21">
        <f t="shared" si="28"/>
        <v>566</v>
      </c>
      <c r="N150" s="20"/>
      <c r="O150" s="18">
        <f t="shared" si="29"/>
        <v>7249</v>
      </c>
      <c r="P150">
        <f t="shared" si="29"/>
        <v>3028</v>
      </c>
      <c r="Q150">
        <f t="shared" si="29"/>
        <v>33</v>
      </c>
      <c r="R150">
        <f t="shared" si="29"/>
        <v>1944</v>
      </c>
      <c r="S150" s="21">
        <f t="shared" si="29"/>
        <v>5005</v>
      </c>
    </row>
    <row r="151" spans="2:19" ht="12.75">
      <c r="B151" t="s">
        <v>136</v>
      </c>
      <c r="C151" s="18">
        <v>1566</v>
      </c>
      <c r="D151">
        <v>800</v>
      </c>
      <c r="E151">
        <v>8</v>
      </c>
      <c r="F151">
        <v>402</v>
      </c>
      <c r="G151" s="21">
        <f t="shared" si="27"/>
        <v>1210</v>
      </c>
      <c r="H151" s="20"/>
      <c r="I151" s="18">
        <v>2667</v>
      </c>
      <c r="J151">
        <v>115</v>
      </c>
      <c r="K151">
        <v>1</v>
      </c>
      <c r="L151">
        <v>54</v>
      </c>
      <c r="M151" s="21">
        <f t="shared" si="28"/>
        <v>170</v>
      </c>
      <c r="N151" s="20"/>
      <c r="O151" s="18">
        <f t="shared" si="29"/>
        <v>4233</v>
      </c>
      <c r="P151">
        <f t="shared" si="29"/>
        <v>915</v>
      </c>
      <c r="Q151">
        <f t="shared" si="29"/>
        <v>9</v>
      </c>
      <c r="R151">
        <f t="shared" si="29"/>
        <v>456</v>
      </c>
      <c r="S151" s="21">
        <f t="shared" si="29"/>
        <v>1380</v>
      </c>
    </row>
    <row r="152" spans="2:19" ht="12.75">
      <c r="B152" t="s">
        <v>137</v>
      </c>
      <c r="C152" s="18">
        <v>2189</v>
      </c>
      <c r="D152">
        <v>753</v>
      </c>
      <c r="E152">
        <v>12</v>
      </c>
      <c r="F152">
        <v>485</v>
      </c>
      <c r="G152" s="21">
        <f t="shared" si="27"/>
        <v>1250</v>
      </c>
      <c r="H152" s="20"/>
      <c r="I152" s="18">
        <v>2145</v>
      </c>
      <c r="J152">
        <v>45</v>
      </c>
      <c r="K152">
        <v>2</v>
      </c>
      <c r="L152">
        <v>54</v>
      </c>
      <c r="M152" s="21">
        <f t="shared" si="28"/>
        <v>101</v>
      </c>
      <c r="N152" s="20"/>
      <c r="O152" s="18">
        <f t="shared" si="29"/>
        <v>4334</v>
      </c>
      <c r="P152">
        <f t="shared" si="29"/>
        <v>798</v>
      </c>
      <c r="Q152">
        <f t="shared" si="29"/>
        <v>14</v>
      </c>
      <c r="R152">
        <f t="shared" si="29"/>
        <v>539</v>
      </c>
      <c r="S152" s="21">
        <f t="shared" si="29"/>
        <v>1351</v>
      </c>
    </row>
    <row r="153" spans="2:19" ht="12.75">
      <c r="B153" t="s">
        <v>138</v>
      </c>
      <c r="C153" s="18">
        <v>1416</v>
      </c>
      <c r="D153">
        <v>321</v>
      </c>
      <c r="E153">
        <v>5</v>
      </c>
      <c r="F153">
        <v>291</v>
      </c>
      <c r="G153" s="21">
        <f t="shared" si="27"/>
        <v>617</v>
      </c>
      <c r="H153" s="20"/>
      <c r="I153" s="18">
        <v>1330</v>
      </c>
      <c r="J153">
        <v>330</v>
      </c>
      <c r="K153">
        <v>2</v>
      </c>
      <c r="L153">
        <v>83</v>
      </c>
      <c r="M153" s="21">
        <f t="shared" si="28"/>
        <v>415</v>
      </c>
      <c r="N153" s="20"/>
      <c r="O153" s="18">
        <f t="shared" si="29"/>
        <v>2746</v>
      </c>
      <c r="P153">
        <f t="shared" si="29"/>
        <v>651</v>
      </c>
      <c r="Q153">
        <f t="shared" si="29"/>
        <v>7</v>
      </c>
      <c r="R153">
        <f t="shared" si="29"/>
        <v>374</v>
      </c>
      <c r="S153" s="21">
        <f t="shared" si="29"/>
        <v>1032</v>
      </c>
    </row>
    <row r="154" spans="2:19" ht="12.75">
      <c r="B154" t="s">
        <v>139</v>
      </c>
      <c r="C154" s="18">
        <v>4070</v>
      </c>
      <c r="D154">
        <v>1583</v>
      </c>
      <c r="E154">
        <v>21</v>
      </c>
      <c r="F154">
        <v>1081</v>
      </c>
      <c r="G154" s="21">
        <f t="shared" si="27"/>
        <v>2685</v>
      </c>
      <c r="H154" s="20"/>
      <c r="I154" s="18">
        <v>788</v>
      </c>
      <c r="J154">
        <v>27</v>
      </c>
      <c r="K154">
        <v>2</v>
      </c>
      <c r="L154">
        <v>36</v>
      </c>
      <c r="M154" s="21">
        <f t="shared" si="28"/>
        <v>65</v>
      </c>
      <c r="N154" s="20"/>
      <c r="O154" s="18">
        <f t="shared" si="29"/>
        <v>4858</v>
      </c>
      <c r="P154">
        <f t="shared" si="29"/>
        <v>1610</v>
      </c>
      <c r="Q154">
        <f t="shared" si="29"/>
        <v>23</v>
      </c>
      <c r="R154">
        <f t="shared" si="29"/>
        <v>1117</v>
      </c>
      <c r="S154" s="21">
        <f t="shared" si="29"/>
        <v>2750</v>
      </c>
    </row>
    <row r="155" spans="2:19" ht="12.75">
      <c r="B155" t="s">
        <v>140</v>
      </c>
      <c r="C155" s="18">
        <v>1694</v>
      </c>
      <c r="D155">
        <v>778</v>
      </c>
      <c r="E155">
        <v>6</v>
      </c>
      <c r="F155">
        <v>434</v>
      </c>
      <c r="G155" s="21">
        <f t="shared" si="27"/>
        <v>1218</v>
      </c>
      <c r="H155" s="20"/>
      <c r="I155" s="18">
        <v>1220</v>
      </c>
      <c r="J155">
        <v>98</v>
      </c>
      <c r="K155">
        <v>2</v>
      </c>
      <c r="L155">
        <v>50</v>
      </c>
      <c r="M155" s="21">
        <f t="shared" si="28"/>
        <v>150</v>
      </c>
      <c r="N155" s="20"/>
      <c r="O155" s="18">
        <f t="shared" si="29"/>
        <v>2914</v>
      </c>
      <c r="P155">
        <f t="shared" si="29"/>
        <v>876</v>
      </c>
      <c r="Q155">
        <f t="shared" si="29"/>
        <v>8</v>
      </c>
      <c r="R155">
        <f t="shared" si="29"/>
        <v>484</v>
      </c>
      <c r="S155" s="21">
        <f t="shared" si="29"/>
        <v>1368</v>
      </c>
    </row>
    <row r="156" spans="2:19" ht="12.75">
      <c r="B156" t="s">
        <v>141</v>
      </c>
      <c r="C156" s="18">
        <v>2774</v>
      </c>
      <c r="D156">
        <v>1708</v>
      </c>
      <c r="E156">
        <v>18</v>
      </c>
      <c r="F156">
        <v>991</v>
      </c>
      <c r="G156" s="21">
        <f t="shared" si="27"/>
        <v>2717</v>
      </c>
      <c r="H156" s="20"/>
      <c r="I156" s="18">
        <v>3207</v>
      </c>
      <c r="J156">
        <v>574</v>
      </c>
      <c r="K156">
        <v>4</v>
      </c>
      <c r="L156">
        <v>243</v>
      </c>
      <c r="M156" s="21">
        <f t="shared" si="28"/>
        <v>821</v>
      </c>
      <c r="N156" s="20"/>
      <c r="O156" s="18">
        <f t="shared" si="29"/>
        <v>5981</v>
      </c>
      <c r="P156">
        <f t="shared" si="29"/>
        <v>2282</v>
      </c>
      <c r="Q156">
        <f t="shared" si="29"/>
        <v>22</v>
      </c>
      <c r="R156">
        <f t="shared" si="29"/>
        <v>1234</v>
      </c>
      <c r="S156" s="21">
        <f t="shared" si="29"/>
        <v>3538</v>
      </c>
    </row>
    <row r="157" spans="2:19" ht="12.75">
      <c r="B157" t="s">
        <v>142</v>
      </c>
      <c r="C157" s="18">
        <v>749</v>
      </c>
      <c r="D157">
        <v>412</v>
      </c>
      <c r="E157">
        <v>8</v>
      </c>
      <c r="F157">
        <v>318</v>
      </c>
      <c r="G157" s="21">
        <f t="shared" si="27"/>
        <v>738</v>
      </c>
      <c r="H157" s="20"/>
      <c r="I157" s="18">
        <v>773</v>
      </c>
      <c r="J157">
        <v>113</v>
      </c>
      <c r="K157">
        <v>4</v>
      </c>
      <c r="L157">
        <v>16</v>
      </c>
      <c r="M157" s="21">
        <f t="shared" si="28"/>
        <v>133</v>
      </c>
      <c r="N157" s="20"/>
      <c r="O157" s="18">
        <f t="shared" si="29"/>
        <v>1522</v>
      </c>
      <c r="P157">
        <f t="shared" si="29"/>
        <v>525</v>
      </c>
      <c r="Q157">
        <f t="shared" si="29"/>
        <v>12</v>
      </c>
      <c r="R157">
        <f t="shared" si="29"/>
        <v>334</v>
      </c>
      <c r="S157" s="21">
        <f t="shared" si="29"/>
        <v>871</v>
      </c>
    </row>
    <row r="158" spans="2:19" ht="12.75">
      <c r="B158" t="s">
        <v>143</v>
      </c>
      <c r="C158" s="18">
        <v>950</v>
      </c>
      <c r="D158">
        <v>785</v>
      </c>
      <c r="E158">
        <v>11</v>
      </c>
      <c r="F158">
        <v>414</v>
      </c>
      <c r="G158" s="21">
        <f t="shared" si="27"/>
        <v>1210</v>
      </c>
      <c r="H158" s="20"/>
      <c r="I158" s="18">
        <v>1508</v>
      </c>
      <c r="J158">
        <v>118</v>
      </c>
      <c r="K158">
        <v>1</v>
      </c>
      <c r="L158">
        <v>49</v>
      </c>
      <c r="M158" s="21">
        <f t="shared" si="28"/>
        <v>168</v>
      </c>
      <c r="N158" s="20"/>
      <c r="O158" s="18">
        <f t="shared" si="29"/>
        <v>2458</v>
      </c>
      <c r="P158">
        <f t="shared" si="29"/>
        <v>903</v>
      </c>
      <c r="Q158">
        <f t="shared" si="29"/>
        <v>12</v>
      </c>
      <c r="R158">
        <f t="shared" si="29"/>
        <v>463</v>
      </c>
      <c r="S158" s="21">
        <f t="shared" si="29"/>
        <v>1378</v>
      </c>
    </row>
    <row r="159" spans="2:19" ht="12.75">
      <c r="B159" t="s">
        <v>144</v>
      </c>
      <c r="C159" s="18">
        <v>870</v>
      </c>
      <c r="D159">
        <v>453</v>
      </c>
      <c r="E159">
        <v>9</v>
      </c>
      <c r="F159">
        <v>267</v>
      </c>
      <c r="G159" s="21">
        <f t="shared" si="27"/>
        <v>729</v>
      </c>
      <c r="H159" s="20"/>
      <c r="I159" s="18">
        <v>1393</v>
      </c>
      <c r="J159">
        <v>224</v>
      </c>
      <c r="K159">
        <v>0</v>
      </c>
      <c r="L159">
        <v>116</v>
      </c>
      <c r="M159" s="21">
        <f t="shared" si="28"/>
        <v>340</v>
      </c>
      <c r="N159" s="20"/>
      <c r="O159" s="18">
        <f t="shared" si="29"/>
        <v>2263</v>
      </c>
      <c r="P159">
        <f t="shared" si="29"/>
        <v>677</v>
      </c>
      <c r="Q159">
        <f t="shared" si="29"/>
        <v>9</v>
      </c>
      <c r="R159">
        <f t="shared" si="29"/>
        <v>383</v>
      </c>
      <c r="S159" s="21">
        <f t="shared" si="29"/>
        <v>1069</v>
      </c>
    </row>
    <row r="160" spans="2:19" ht="12.75">
      <c r="B160" t="s">
        <v>145</v>
      </c>
      <c r="C160" s="18">
        <v>1086</v>
      </c>
      <c r="D160">
        <v>709</v>
      </c>
      <c r="E160">
        <v>8</v>
      </c>
      <c r="F160">
        <v>465</v>
      </c>
      <c r="G160" s="21">
        <f t="shared" si="27"/>
        <v>1182</v>
      </c>
      <c r="H160" s="20"/>
      <c r="I160" s="18">
        <v>2134</v>
      </c>
      <c r="J160">
        <v>331</v>
      </c>
      <c r="K160">
        <v>3</v>
      </c>
      <c r="L160">
        <v>144</v>
      </c>
      <c r="M160" s="21">
        <f t="shared" si="28"/>
        <v>478</v>
      </c>
      <c r="N160" s="20"/>
      <c r="O160" s="18">
        <f t="shared" si="29"/>
        <v>3220</v>
      </c>
      <c r="P160">
        <f t="shared" si="29"/>
        <v>1040</v>
      </c>
      <c r="Q160">
        <f t="shared" si="29"/>
        <v>11</v>
      </c>
      <c r="R160">
        <f t="shared" si="29"/>
        <v>609</v>
      </c>
      <c r="S160" s="21">
        <f t="shared" si="29"/>
        <v>1660</v>
      </c>
    </row>
    <row r="161" spans="2:19" ht="12.75">
      <c r="B161" t="s">
        <v>146</v>
      </c>
      <c r="C161" s="18">
        <v>420</v>
      </c>
      <c r="D161">
        <v>338</v>
      </c>
      <c r="E161">
        <v>3</v>
      </c>
      <c r="F161">
        <v>193</v>
      </c>
      <c r="G161" s="21">
        <f t="shared" si="27"/>
        <v>534</v>
      </c>
      <c r="H161" s="20"/>
      <c r="I161" s="18">
        <v>512</v>
      </c>
      <c r="J161">
        <v>134</v>
      </c>
      <c r="K161">
        <v>2</v>
      </c>
      <c r="L161">
        <v>48</v>
      </c>
      <c r="M161" s="21">
        <f t="shared" si="28"/>
        <v>184</v>
      </c>
      <c r="N161" s="20"/>
      <c r="O161" s="18">
        <f t="shared" si="29"/>
        <v>932</v>
      </c>
      <c r="P161">
        <f t="shared" si="29"/>
        <v>472</v>
      </c>
      <c r="Q161">
        <f t="shared" si="29"/>
        <v>5</v>
      </c>
      <c r="R161">
        <f t="shared" si="29"/>
        <v>241</v>
      </c>
      <c r="S161" s="21">
        <f t="shared" si="29"/>
        <v>718</v>
      </c>
    </row>
    <row r="162" spans="2:19" ht="12.75">
      <c r="B162" t="s">
        <v>147</v>
      </c>
      <c r="C162" s="18">
        <v>1849</v>
      </c>
      <c r="D162">
        <v>1323</v>
      </c>
      <c r="E162">
        <v>25</v>
      </c>
      <c r="F162">
        <v>559</v>
      </c>
      <c r="G162" s="21">
        <f t="shared" si="27"/>
        <v>1907</v>
      </c>
      <c r="H162" s="20"/>
      <c r="I162" s="18">
        <v>3156</v>
      </c>
      <c r="J162">
        <v>322</v>
      </c>
      <c r="K162">
        <v>3</v>
      </c>
      <c r="L162">
        <v>128</v>
      </c>
      <c r="M162" s="21">
        <f t="shared" si="28"/>
        <v>453</v>
      </c>
      <c r="N162" s="20"/>
      <c r="O162" s="18">
        <f t="shared" si="29"/>
        <v>5005</v>
      </c>
      <c r="P162">
        <f t="shared" si="29"/>
        <v>1645</v>
      </c>
      <c r="Q162">
        <f t="shared" si="29"/>
        <v>28</v>
      </c>
      <c r="R162">
        <f t="shared" si="29"/>
        <v>687</v>
      </c>
      <c r="S162" s="21">
        <f t="shared" si="29"/>
        <v>2360</v>
      </c>
    </row>
    <row r="163" spans="2:19" ht="12.75">
      <c r="B163" t="s">
        <v>148</v>
      </c>
      <c r="C163" s="18">
        <v>1467</v>
      </c>
      <c r="D163">
        <v>930</v>
      </c>
      <c r="E163">
        <v>10</v>
      </c>
      <c r="F163">
        <v>651</v>
      </c>
      <c r="G163" s="21">
        <f t="shared" si="27"/>
        <v>1591</v>
      </c>
      <c r="H163" s="20"/>
      <c r="I163" s="18">
        <v>1146</v>
      </c>
      <c r="J163">
        <v>305</v>
      </c>
      <c r="K163">
        <v>3</v>
      </c>
      <c r="L163">
        <v>125</v>
      </c>
      <c r="M163" s="21">
        <f t="shared" si="28"/>
        <v>433</v>
      </c>
      <c r="N163" s="20"/>
      <c r="O163" s="18">
        <f t="shared" si="29"/>
        <v>2613</v>
      </c>
      <c r="P163">
        <f t="shared" si="29"/>
        <v>1235</v>
      </c>
      <c r="Q163">
        <f t="shared" si="29"/>
        <v>13</v>
      </c>
      <c r="R163">
        <f t="shared" si="29"/>
        <v>776</v>
      </c>
      <c r="S163" s="21">
        <f t="shared" si="29"/>
        <v>2024</v>
      </c>
    </row>
    <row r="164" spans="2:19" ht="12.75">
      <c r="B164" t="s">
        <v>149</v>
      </c>
      <c r="C164" s="18">
        <v>397</v>
      </c>
      <c r="D164">
        <v>156</v>
      </c>
      <c r="E164">
        <v>0</v>
      </c>
      <c r="F164">
        <v>83</v>
      </c>
      <c r="G164" s="21">
        <f t="shared" si="27"/>
        <v>239</v>
      </c>
      <c r="H164" s="20"/>
      <c r="I164" s="18">
        <v>146</v>
      </c>
      <c r="J164">
        <v>1</v>
      </c>
      <c r="K164">
        <v>0</v>
      </c>
      <c r="L164">
        <v>0</v>
      </c>
      <c r="M164" s="21">
        <f t="shared" si="28"/>
        <v>1</v>
      </c>
      <c r="N164" s="20"/>
      <c r="O164" s="18">
        <f t="shared" si="29"/>
        <v>543</v>
      </c>
      <c r="P164">
        <f t="shared" si="29"/>
        <v>157</v>
      </c>
      <c r="Q164">
        <f t="shared" si="29"/>
        <v>0</v>
      </c>
      <c r="R164">
        <f t="shared" si="29"/>
        <v>83</v>
      </c>
      <c r="S164" s="21">
        <f t="shared" si="29"/>
        <v>240</v>
      </c>
    </row>
    <row r="165" spans="2:19" ht="12.75">
      <c r="B165" t="s">
        <v>150</v>
      </c>
      <c r="C165" s="18">
        <v>210</v>
      </c>
      <c r="D165">
        <v>152</v>
      </c>
      <c r="E165">
        <v>2</v>
      </c>
      <c r="F165">
        <v>126</v>
      </c>
      <c r="G165" s="21">
        <f t="shared" si="27"/>
        <v>280</v>
      </c>
      <c r="H165" s="20"/>
      <c r="I165" s="18">
        <v>212</v>
      </c>
      <c r="J165">
        <v>24</v>
      </c>
      <c r="K165">
        <v>1</v>
      </c>
      <c r="L165">
        <v>17</v>
      </c>
      <c r="M165" s="21">
        <f t="shared" si="28"/>
        <v>42</v>
      </c>
      <c r="N165" s="20"/>
      <c r="O165" s="18">
        <f t="shared" si="29"/>
        <v>422</v>
      </c>
      <c r="P165">
        <f t="shared" si="29"/>
        <v>176</v>
      </c>
      <c r="Q165">
        <f t="shared" si="29"/>
        <v>3</v>
      </c>
      <c r="R165">
        <f t="shared" si="29"/>
        <v>143</v>
      </c>
      <c r="S165" s="21">
        <f t="shared" si="29"/>
        <v>322</v>
      </c>
    </row>
    <row r="166" spans="1:19" s="2" customFormat="1" ht="12.75">
      <c r="A166" s="22"/>
      <c r="B166" s="23" t="s">
        <v>25</v>
      </c>
      <c r="C166" s="24">
        <f>SUM(C147:C165)</f>
        <v>42606</v>
      </c>
      <c r="D166" s="25">
        <f>SUM(D147:D165)</f>
        <v>20844</v>
      </c>
      <c r="E166" s="25">
        <f>SUM(E147:E165)</f>
        <v>292</v>
      </c>
      <c r="F166" s="25">
        <f>SUM(F147:F165)</f>
        <v>13104</v>
      </c>
      <c r="G166" s="25">
        <f>SUM(G147:G165)</f>
        <v>34240</v>
      </c>
      <c r="H166" s="21"/>
      <c r="I166" s="24">
        <f>SUM(I147:I165)</f>
        <v>30237</v>
      </c>
      <c r="J166" s="25">
        <f>SUM(J147:J165)</f>
        <v>3763</v>
      </c>
      <c r="K166" s="25">
        <f>SUM(K147:K165)</f>
        <v>45</v>
      </c>
      <c r="L166" s="25">
        <f>SUM(L147:L165)</f>
        <v>1656</v>
      </c>
      <c r="M166" s="25">
        <f>SUM(M147:M165)</f>
        <v>5464</v>
      </c>
      <c r="N166" s="21"/>
      <c r="O166" s="24">
        <f t="shared" si="29"/>
        <v>72843</v>
      </c>
      <c r="P166" s="25">
        <f t="shared" si="29"/>
        <v>24607</v>
      </c>
      <c r="Q166" s="25">
        <f t="shared" si="29"/>
        <v>337</v>
      </c>
      <c r="R166" s="25">
        <f t="shared" si="29"/>
        <v>14760</v>
      </c>
      <c r="S166" s="25">
        <f t="shared" si="29"/>
        <v>39704</v>
      </c>
    </row>
    <row r="167" spans="1:19" ht="12.75">
      <c r="A167" s="1" t="s">
        <v>151</v>
      </c>
      <c r="C167" s="18"/>
      <c r="F167" s="20"/>
      <c r="G167" s="21"/>
      <c r="H167" s="20"/>
      <c r="I167" s="18"/>
      <c r="M167" s="21"/>
      <c r="N167" s="20"/>
      <c r="O167" s="18"/>
      <c r="S167" s="21"/>
    </row>
    <row r="168" spans="2:19" ht="12.75">
      <c r="B168" t="s">
        <v>11</v>
      </c>
      <c r="C168" s="18">
        <v>1402</v>
      </c>
      <c r="D168">
        <v>815</v>
      </c>
      <c r="E168">
        <v>11</v>
      </c>
      <c r="F168">
        <v>525</v>
      </c>
      <c r="G168" s="21">
        <f aca="true" t="shared" si="30" ref="G168:G175">SUM(D168:F168)</f>
        <v>1351</v>
      </c>
      <c r="H168" s="20"/>
      <c r="I168" s="18">
        <v>717</v>
      </c>
      <c r="J168">
        <v>258</v>
      </c>
      <c r="K168">
        <v>7</v>
      </c>
      <c r="L168">
        <v>91</v>
      </c>
      <c r="M168" s="21">
        <f aca="true" t="shared" si="31" ref="M168:M175">SUM(J168:L168)</f>
        <v>356</v>
      </c>
      <c r="N168" s="20"/>
      <c r="O168" s="18">
        <f aca="true" t="shared" si="32" ref="O168:S176">C168+I168</f>
        <v>2119</v>
      </c>
      <c r="P168">
        <f t="shared" si="32"/>
        <v>1073</v>
      </c>
      <c r="Q168">
        <f t="shared" si="32"/>
        <v>18</v>
      </c>
      <c r="R168">
        <f t="shared" si="32"/>
        <v>616</v>
      </c>
      <c r="S168" s="21">
        <f t="shared" si="32"/>
        <v>1707</v>
      </c>
    </row>
    <row r="169" spans="2:19" ht="12.75">
      <c r="B169" t="s">
        <v>152</v>
      </c>
      <c r="C169" s="18">
        <v>1378</v>
      </c>
      <c r="D169">
        <v>725</v>
      </c>
      <c r="E169">
        <v>11</v>
      </c>
      <c r="F169">
        <v>466</v>
      </c>
      <c r="G169" s="21">
        <f t="shared" si="30"/>
        <v>1202</v>
      </c>
      <c r="H169" s="20"/>
      <c r="I169" s="18">
        <v>235</v>
      </c>
      <c r="J169">
        <v>125</v>
      </c>
      <c r="K169">
        <v>4</v>
      </c>
      <c r="L169">
        <v>80</v>
      </c>
      <c r="M169" s="21">
        <f t="shared" si="31"/>
        <v>209</v>
      </c>
      <c r="N169" s="20"/>
      <c r="O169" s="18">
        <f t="shared" si="32"/>
        <v>1613</v>
      </c>
      <c r="P169">
        <f t="shared" si="32"/>
        <v>850</v>
      </c>
      <c r="Q169">
        <f t="shared" si="32"/>
        <v>15</v>
      </c>
      <c r="R169">
        <f t="shared" si="32"/>
        <v>546</v>
      </c>
      <c r="S169" s="21">
        <f t="shared" si="32"/>
        <v>1411</v>
      </c>
    </row>
    <row r="170" spans="2:19" ht="12.75">
      <c r="B170" t="s">
        <v>153</v>
      </c>
      <c r="C170" s="18">
        <v>403</v>
      </c>
      <c r="D170">
        <v>437</v>
      </c>
      <c r="E170">
        <v>4</v>
      </c>
      <c r="F170">
        <v>255</v>
      </c>
      <c r="G170" s="21">
        <f t="shared" si="30"/>
        <v>696</v>
      </c>
      <c r="H170" s="20"/>
      <c r="I170" s="18">
        <v>677</v>
      </c>
      <c r="J170">
        <v>265</v>
      </c>
      <c r="K170">
        <v>8</v>
      </c>
      <c r="L170">
        <v>76</v>
      </c>
      <c r="M170" s="21">
        <f t="shared" si="31"/>
        <v>349</v>
      </c>
      <c r="N170" s="20"/>
      <c r="O170" s="18">
        <f t="shared" si="32"/>
        <v>1080</v>
      </c>
      <c r="P170">
        <f t="shared" si="32"/>
        <v>702</v>
      </c>
      <c r="Q170">
        <f t="shared" si="32"/>
        <v>12</v>
      </c>
      <c r="R170">
        <f t="shared" si="32"/>
        <v>331</v>
      </c>
      <c r="S170" s="21">
        <f t="shared" si="32"/>
        <v>1045</v>
      </c>
    </row>
    <row r="171" spans="2:19" ht="12.75">
      <c r="B171" t="s">
        <v>154</v>
      </c>
      <c r="C171" s="18">
        <v>475</v>
      </c>
      <c r="D171">
        <v>305</v>
      </c>
      <c r="E171">
        <v>4</v>
      </c>
      <c r="F171">
        <v>182</v>
      </c>
      <c r="G171" s="21">
        <f t="shared" si="30"/>
        <v>491</v>
      </c>
      <c r="H171" s="20"/>
      <c r="I171" s="18">
        <v>915</v>
      </c>
      <c r="J171">
        <v>219</v>
      </c>
      <c r="K171">
        <v>8</v>
      </c>
      <c r="L171">
        <v>46</v>
      </c>
      <c r="M171" s="21">
        <f t="shared" si="31"/>
        <v>273</v>
      </c>
      <c r="N171" s="20"/>
      <c r="O171" s="18">
        <f t="shared" si="32"/>
        <v>1390</v>
      </c>
      <c r="P171">
        <f t="shared" si="32"/>
        <v>524</v>
      </c>
      <c r="Q171">
        <f t="shared" si="32"/>
        <v>12</v>
      </c>
      <c r="R171">
        <f t="shared" si="32"/>
        <v>228</v>
      </c>
      <c r="S171" s="21">
        <f t="shared" si="32"/>
        <v>764</v>
      </c>
    </row>
    <row r="172" spans="2:19" ht="12.75">
      <c r="B172" t="s">
        <v>155</v>
      </c>
      <c r="C172" s="18">
        <v>348</v>
      </c>
      <c r="D172">
        <v>306</v>
      </c>
      <c r="E172">
        <v>3</v>
      </c>
      <c r="F172">
        <v>262</v>
      </c>
      <c r="G172" s="21">
        <f t="shared" si="30"/>
        <v>571</v>
      </c>
      <c r="H172" s="20"/>
      <c r="I172" s="18">
        <v>178</v>
      </c>
      <c r="J172">
        <v>117</v>
      </c>
      <c r="K172">
        <v>5</v>
      </c>
      <c r="L172">
        <v>41</v>
      </c>
      <c r="M172" s="21">
        <f t="shared" si="31"/>
        <v>163</v>
      </c>
      <c r="N172" s="20"/>
      <c r="O172" s="18">
        <f t="shared" si="32"/>
        <v>526</v>
      </c>
      <c r="P172">
        <f t="shared" si="32"/>
        <v>423</v>
      </c>
      <c r="Q172">
        <f t="shared" si="32"/>
        <v>8</v>
      </c>
      <c r="R172">
        <f t="shared" si="32"/>
        <v>303</v>
      </c>
      <c r="S172" s="21">
        <f t="shared" si="32"/>
        <v>734</v>
      </c>
    </row>
    <row r="173" spans="2:19" ht="12.75">
      <c r="B173" t="s">
        <v>156</v>
      </c>
      <c r="C173" s="18">
        <v>465</v>
      </c>
      <c r="D173">
        <v>488</v>
      </c>
      <c r="E173">
        <v>5</v>
      </c>
      <c r="F173">
        <v>267</v>
      </c>
      <c r="G173" s="21">
        <f t="shared" si="30"/>
        <v>760</v>
      </c>
      <c r="H173" s="20"/>
      <c r="I173" s="18">
        <v>433</v>
      </c>
      <c r="J173">
        <v>158</v>
      </c>
      <c r="K173">
        <v>1</v>
      </c>
      <c r="L173">
        <v>28</v>
      </c>
      <c r="M173" s="21">
        <f t="shared" si="31"/>
        <v>187</v>
      </c>
      <c r="N173" s="20"/>
      <c r="O173" s="18">
        <f t="shared" si="32"/>
        <v>898</v>
      </c>
      <c r="P173">
        <f t="shared" si="32"/>
        <v>646</v>
      </c>
      <c r="Q173">
        <f t="shared" si="32"/>
        <v>6</v>
      </c>
      <c r="R173">
        <f t="shared" si="32"/>
        <v>295</v>
      </c>
      <c r="S173" s="21">
        <f t="shared" si="32"/>
        <v>947</v>
      </c>
    </row>
    <row r="174" spans="2:19" ht="12.75">
      <c r="B174" t="s">
        <v>126</v>
      </c>
      <c r="C174" s="18">
        <v>106</v>
      </c>
      <c r="D174">
        <v>110</v>
      </c>
      <c r="E174">
        <v>2</v>
      </c>
      <c r="F174">
        <v>47</v>
      </c>
      <c r="G174" s="21">
        <f t="shared" si="30"/>
        <v>159</v>
      </c>
      <c r="H174" s="20"/>
      <c r="I174" s="18">
        <v>197</v>
      </c>
      <c r="J174">
        <v>114</v>
      </c>
      <c r="K174">
        <v>1</v>
      </c>
      <c r="L174">
        <v>29</v>
      </c>
      <c r="M174" s="21">
        <f t="shared" si="31"/>
        <v>144</v>
      </c>
      <c r="N174" s="20"/>
      <c r="O174" s="18">
        <f t="shared" si="32"/>
        <v>303</v>
      </c>
      <c r="P174">
        <f t="shared" si="32"/>
        <v>224</v>
      </c>
      <c r="Q174">
        <f t="shared" si="32"/>
        <v>3</v>
      </c>
      <c r="R174">
        <f t="shared" si="32"/>
        <v>76</v>
      </c>
      <c r="S174" s="21">
        <f t="shared" si="32"/>
        <v>303</v>
      </c>
    </row>
    <row r="175" spans="2:19" ht="12.75">
      <c r="B175" t="s">
        <v>157</v>
      </c>
      <c r="C175" s="18">
        <v>56</v>
      </c>
      <c r="D175">
        <v>40</v>
      </c>
      <c r="E175">
        <v>1</v>
      </c>
      <c r="F175">
        <v>42</v>
      </c>
      <c r="G175" s="21">
        <f t="shared" si="30"/>
        <v>83</v>
      </c>
      <c r="H175" s="20"/>
      <c r="I175" s="18">
        <v>35</v>
      </c>
      <c r="J175">
        <v>48</v>
      </c>
      <c r="K175">
        <v>0</v>
      </c>
      <c r="L175">
        <v>103</v>
      </c>
      <c r="M175" s="21">
        <f t="shared" si="31"/>
        <v>151</v>
      </c>
      <c r="N175" s="20"/>
      <c r="O175" s="18">
        <f t="shared" si="32"/>
        <v>91</v>
      </c>
      <c r="P175">
        <f t="shared" si="32"/>
        <v>88</v>
      </c>
      <c r="Q175">
        <f t="shared" si="32"/>
        <v>1</v>
      </c>
      <c r="R175">
        <f t="shared" si="32"/>
        <v>145</v>
      </c>
      <c r="S175" s="21">
        <f t="shared" si="32"/>
        <v>234</v>
      </c>
    </row>
    <row r="176" spans="1:19" s="2" customFormat="1" ht="12.75">
      <c r="A176" s="22"/>
      <c r="B176" s="23" t="s">
        <v>25</v>
      </c>
      <c r="C176" s="24">
        <f>SUM(C168:C175)</f>
        <v>4633</v>
      </c>
      <c r="D176" s="25">
        <f>SUM(D168:D175)</f>
        <v>3226</v>
      </c>
      <c r="E176" s="25">
        <f>SUM(E168:E175)</f>
        <v>41</v>
      </c>
      <c r="F176" s="25">
        <f>SUM(F168:F175)</f>
        <v>2046</v>
      </c>
      <c r="G176" s="25">
        <f>SUM(G168:G175)</f>
        <v>5313</v>
      </c>
      <c r="H176" s="21"/>
      <c r="I176" s="24">
        <f>SUM(I168:I175)</f>
        <v>3387</v>
      </c>
      <c r="J176" s="25">
        <f>SUM(J168:J175)</f>
        <v>1304</v>
      </c>
      <c r="K176" s="25">
        <f>SUM(K168:K175)</f>
        <v>34</v>
      </c>
      <c r="L176" s="25">
        <f>SUM(L168:L175)</f>
        <v>494</v>
      </c>
      <c r="M176" s="25">
        <f>SUM(M168:M175)</f>
        <v>1832</v>
      </c>
      <c r="N176" s="21"/>
      <c r="O176" s="24">
        <f t="shared" si="32"/>
        <v>8020</v>
      </c>
      <c r="P176" s="25">
        <f t="shared" si="32"/>
        <v>4530</v>
      </c>
      <c r="Q176" s="25">
        <f t="shared" si="32"/>
        <v>75</v>
      </c>
      <c r="R176" s="25">
        <f t="shared" si="32"/>
        <v>2540</v>
      </c>
      <c r="S176" s="25">
        <f t="shared" si="32"/>
        <v>7145</v>
      </c>
    </row>
    <row r="177" spans="1:19" ht="12.75">
      <c r="A177" s="1" t="s">
        <v>158</v>
      </c>
      <c r="C177" s="18"/>
      <c r="G177" s="21"/>
      <c r="H177" s="20"/>
      <c r="I177" s="18"/>
      <c r="M177" s="21"/>
      <c r="N177" s="20"/>
      <c r="O177" s="18"/>
      <c r="S177" s="21"/>
    </row>
    <row r="178" spans="2:19" ht="12.75">
      <c r="B178" t="s">
        <v>11</v>
      </c>
      <c r="C178" s="18">
        <v>4244</v>
      </c>
      <c r="D178">
        <v>1050</v>
      </c>
      <c r="E178">
        <v>31</v>
      </c>
      <c r="F178">
        <v>1098</v>
      </c>
      <c r="G178" s="21">
        <f aca="true" t="shared" si="33" ref="G178:G185">SUM(D178:F178)</f>
        <v>2179</v>
      </c>
      <c r="H178" s="20"/>
      <c r="I178" s="18">
        <v>58</v>
      </c>
      <c r="J178">
        <v>3</v>
      </c>
      <c r="K178">
        <v>0</v>
      </c>
      <c r="L178">
        <v>5</v>
      </c>
      <c r="M178" s="21">
        <f aca="true" t="shared" si="34" ref="M178:M185">SUM(J178:L178)</f>
        <v>8</v>
      </c>
      <c r="N178" s="20"/>
      <c r="O178" s="18">
        <f aca="true" t="shared" si="35" ref="O178:S186">C178+I178</f>
        <v>4302</v>
      </c>
      <c r="P178">
        <f t="shared" si="35"/>
        <v>1053</v>
      </c>
      <c r="Q178">
        <f t="shared" si="35"/>
        <v>31</v>
      </c>
      <c r="R178">
        <f t="shared" si="35"/>
        <v>1103</v>
      </c>
      <c r="S178" s="21">
        <f t="shared" si="35"/>
        <v>2187</v>
      </c>
    </row>
    <row r="179" spans="2:19" ht="12.75">
      <c r="B179" t="s">
        <v>159</v>
      </c>
      <c r="C179" s="18">
        <v>413</v>
      </c>
      <c r="D179">
        <v>162</v>
      </c>
      <c r="E179">
        <v>3</v>
      </c>
      <c r="F179">
        <v>378</v>
      </c>
      <c r="G179" s="21">
        <f t="shared" si="33"/>
        <v>543</v>
      </c>
      <c r="H179" s="20"/>
      <c r="I179" s="18">
        <v>17</v>
      </c>
      <c r="J179">
        <v>0</v>
      </c>
      <c r="K179">
        <v>0</v>
      </c>
      <c r="L179">
        <v>0</v>
      </c>
      <c r="M179" s="21">
        <f t="shared" si="34"/>
        <v>0</v>
      </c>
      <c r="N179" s="20"/>
      <c r="O179" s="18">
        <f t="shared" si="35"/>
        <v>430</v>
      </c>
      <c r="P179">
        <f t="shared" si="35"/>
        <v>162</v>
      </c>
      <c r="Q179">
        <f t="shared" si="35"/>
        <v>3</v>
      </c>
      <c r="R179">
        <f t="shared" si="35"/>
        <v>378</v>
      </c>
      <c r="S179" s="21">
        <f t="shared" si="35"/>
        <v>543</v>
      </c>
    </row>
    <row r="180" spans="2:19" ht="12.75">
      <c r="B180" t="s">
        <v>160</v>
      </c>
      <c r="C180" s="18">
        <v>560</v>
      </c>
      <c r="D180">
        <v>114</v>
      </c>
      <c r="E180">
        <v>3</v>
      </c>
      <c r="F180">
        <v>233</v>
      </c>
      <c r="G180" s="21">
        <f t="shared" si="33"/>
        <v>350</v>
      </c>
      <c r="H180" s="20"/>
      <c r="I180" s="18">
        <v>3</v>
      </c>
      <c r="J180">
        <v>0</v>
      </c>
      <c r="K180">
        <v>0</v>
      </c>
      <c r="L180">
        <v>0</v>
      </c>
      <c r="M180" s="21">
        <f t="shared" si="34"/>
        <v>0</v>
      </c>
      <c r="N180" s="20"/>
      <c r="O180" s="18">
        <f t="shared" si="35"/>
        <v>563</v>
      </c>
      <c r="P180">
        <f t="shared" si="35"/>
        <v>114</v>
      </c>
      <c r="Q180">
        <f t="shared" si="35"/>
        <v>3</v>
      </c>
      <c r="R180">
        <f t="shared" si="35"/>
        <v>233</v>
      </c>
      <c r="S180" s="21">
        <f t="shared" si="35"/>
        <v>350</v>
      </c>
    </row>
    <row r="181" spans="2:19" ht="12.75">
      <c r="B181" t="s">
        <v>161</v>
      </c>
      <c r="C181" s="18">
        <v>382</v>
      </c>
      <c r="D181">
        <v>74</v>
      </c>
      <c r="E181">
        <v>2</v>
      </c>
      <c r="F181">
        <v>45</v>
      </c>
      <c r="G181" s="21">
        <f t="shared" si="33"/>
        <v>121</v>
      </c>
      <c r="H181" s="20"/>
      <c r="I181" s="18">
        <v>8</v>
      </c>
      <c r="J181">
        <v>0</v>
      </c>
      <c r="K181">
        <v>0</v>
      </c>
      <c r="L181">
        <v>0</v>
      </c>
      <c r="M181" s="21">
        <f t="shared" si="34"/>
        <v>0</v>
      </c>
      <c r="N181" s="20"/>
      <c r="O181" s="18">
        <f t="shared" si="35"/>
        <v>390</v>
      </c>
      <c r="P181">
        <f t="shared" si="35"/>
        <v>74</v>
      </c>
      <c r="Q181">
        <f t="shared" si="35"/>
        <v>2</v>
      </c>
      <c r="R181">
        <f t="shared" si="35"/>
        <v>45</v>
      </c>
      <c r="S181" s="21">
        <f t="shared" si="35"/>
        <v>121</v>
      </c>
    </row>
    <row r="182" spans="2:19" ht="12.75">
      <c r="B182" t="s">
        <v>162</v>
      </c>
      <c r="C182" s="18">
        <v>418</v>
      </c>
      <c r="D182">
        <v>100</v>
      </c>
      <c r="E182">
        <v>2</v>
      </c>
      <c r="F182">
        <v>190</v>
      </c>
      <c r="G182" s="21">
        <f t="shared" si="33"/>
        <v>292</v>
      </c>
      <c r="H182" s="20"/>
      <c r="I182" s="18">
        <v>15</v>
      </c>
      <c r="J182">
        <v>0</v>
      </c>
      <c r="K182">
        <v>0</v>
      </c>
      <c r="L182">
        <v>0</v>
      </c>
      <c r="M182" s="21">
        <f t="shared" si="34"/>
        <v>0</v>
      </c>
      <c r="N182" s="20"/>
      <c r="O182" s="18">
        <f t="shared" si="35"/>
        <v>433</v>
      </c>
      <c r="P182">
        <f t="shared" si="35"/>
        <v>100</v>
      </c>
      <c r="Q182">
        <f t="shared" si="35"/>
        <v>2</v>
      </c>
      <c r="R182">
        <f t="shared" si="35"/>
        <v>190</v>
      </c>
      <c r="S182" s="21">
        <f t="shared" si="35"/>
        <v>292</v>
      </c>
    </row>
    <row r="183" spans="2:19" ht="12.75">
      <c r="B183" t="s">
        <v>163</v>
      </c>
      <c r="C183" s="18">
        <v>371</v>
      </c>
      <c r="D183">
        <v>25</v>
      </c>
      <c r="E183">
        <v>0</v>
      </c>
      <c r="F183">
        <v>17</v>
      </c>
      <c r="G183" s="21">
        <f t="shared" si="33"/>
        <v>42</v>
      </c>
      <c r="H183" s="20"/>
      <c r="I183" s="18">
        <v>3</v>
      </c>
      <c r="J183">
        <v>0</v>
      </c>
      <c r="K183">
        <v>0</v>
      </c>
      <c r="L183">
        <v>0</v>
      </c>
      <c r="M183" s="21">
        <f t="shared" si="34"/>
        <v>0</v>
      </c>
      <c r="N183" s="20"/>
      <c r="O183" s="18">
        <f t="shared" si="35"/>
        <v>374</v>
      </c>
      <c r="P183">
        <f t="shared" si="35"/>
        <v>25</v>
      </c>
      <c r="Q183">
        <f t="shared" si="35"/>
        <v>0</v>
      </c>
      <c r="R183">
        <f t="shared" si="35"/>
        <v>17</v>
      </c>
      <c r="S183" s="21">
        <f t="shared" si="35"/>
        <v>42</v>
      </c>
    </row>
    <row r="184" spans="2:19" ht="12.75">
      <c r="B184" t="s">
        <v>164</v>
      </c>
      <c r="C184" s="18">
        <v>26</v>
      </c>
      <c r="D184">
        <v>14</v>
      </c>
      <c r="E184">
        <v>0</v>
      </c>
      <c r="F184">
        <v>14</v>
      </c>
      <c r="G184" s="21">
        <f t="shared" si="33"/>
        <v>28</v>
      </c>
      <c r="H184" s="20"/>
      <c r="I184" s="18">
        <v>2</v>
      </c>
      <c r="J184">
        <v>0</v>
      </c>
      <c r="K184">
        <v>0</v>
      </c>
      <c r="L184">
        <v>0</v>
      </c>
      <c r="M184" s="21">
        <f t="shared" si="34"/>
        <v>0</v>
      </c>
      <c r="N184" s="20"/>
      <c r="O184" s="18">
        <f t="shared" si="35"/>
        <v>28</v>
      </c>
      <c r="P184">
        <f t="shared" si="35"/>
        <v>14</v>
      </c>
      <c r="Q184">
        <f t="shared" si="35"/>
        <v>0</v>
      </c>
      <c r="R184">
        <f t="shared" si="35"/>
        <v>14</v>
      </c>
      <c r="S184" s="21">
        <f t="shared" si="35"/>
        <v>28</v>
      </c>
    </row>
    <row r="185" spans="2:19" ht="12.75">
      <c r="B185" t="s">
        <v>165</v>
      </c>
      <c r="C185" s="18">
        <v>43</v>
      </c>
      <c r="D185">
        <v>4</v>
      </c>
      <c r="E185">
        <v>1</v>
      </c>
      <c r="F185">
        <v>4</v>
      </c>
      <c r="G185" s="21">
        <f t="shared" si="33"/>
        <v>9</v>
      </c>
      <c r="H185" s="20"/>
      <c r="I185" s="18"/>
      <c r="J185">
        <v>0</v>
      </c>
      <c r="K185">
        <v>0</v>
      </c>
      <c r="L185">
        <v>0</v>
      </c>
      <c r="M185" s="21">
        <f t="shared" si="34"/>
        <v>0</v>
      </c>
      <c r="N185" s="20"/>
      <c r="O185" s="18">
        <f t="shared" si="35"/>
        <v>43</v>
      </c>
      <c r="P185">
        <f t="shared" si="35"/>
        <v>4</v>
      </c>
      <c r="Q185">
        <f t="shared" si="35"/>
        <v>1</v>
      </c>
      <c r="R185">
        <f t="shared" si="35"/>
        <v>4</v>
      </c>
      <c r="S185" s="21">
        <f t="shared" si="35"/>
        <v>9</v>
      </c>
    </row>
    <row r="186" spans="1:19" s="2" customFormat="1" ht="12.75">
      <c r="A186" s="22"/>
      <c r="B186" s="23" t="s">
        <v>25</v>
      </c>
      <c r="C186" s="24">
        <f>SUM(C178:C185)</f>
        <v>6457</v>
      </c>
      <c r="D186" s="25">
        <f>SUM(D178:D185)</f>
        <v>1543</v>
      </c>
      <c r="E186" s="25">
        <f>SUM(E178:E185)</f>
        <v>42</v>
      </c>
      <c r="F186" s="25">
        <f>SUM(F178:F185)</f>
        <v>1979</v>
      </c>
      <c r="G186" s="25">
        <f>SUM(G178:G185)</f>
        <v>3564</v>
      </c>
      <c r="H186" s="21"/>
      <c r="I186" s="24">
        <f>SUM(I178:I185)</f>
        <v>106</v>
      </c>
      <c r="J186" s="25">
        <f>SUM(J178:J185)</f>
        <v>3</v>
      </c>
      <c r="K186" s="25">
        <f>SUM(K178:K185)</f>
        <v>0</v>
      </c>
      <c r="L186" s="25">
        <f>SUM(L178:L185)</f>
        <v>5</v>
      </c>
      <c r="M186" s="25">
        <f>SUM(M178:M185)</f>
        <v>8</v>
      </c>
      <c r="N186" s="21"/>
      <c r="O186" s="24">
        <f t="shared" si="35"/>
        <v>6563</v>
      </c>
      <c r="P186" s="25">
        <f t="shared" si="35"/>
        <v>1546</v>
      </c>
      <c r="Q186" s="25">
        <f t="shared" si="35"/>
        <v>42</v>
      </c>
      <c r="R186" s="25">
        <f t="shared" si="35"/>
        <v>1984</v>
      </c>
      <c r="S186" s="25">
        <f t="shared" si="35"/>
        <v>3572</v>
      </c>
    </row>
    <row r="187" spans="1:19" ht="12.75">
      <c r="A187" s="1" t="s">
        <v>166</v>
      </c>
      <c r="C187" s="18"/>
      <c r="F187" s="20"/>
      <c r="G187" s="21"/>
      <c r="H187" s="20"/>
      <c r="I187" s="18"/>
      <c r="M187" s="21"/>
      <c r="N187" s="20"/>
      <c r="O187" s="18"/>
      <c r="S187" s="21"/>
    </row>
    <row r="188" spans="2:19" ht="12.75">
      <c r="B188" t="s">
        <v>11</v>
      </c>
      <c r="C188" s="18">
        <v>2502</v>
      </c>
      <c r="D188">
        <v>532</v>
      </c>
      <c r="E188">
        <v>13</v>
      </c>
      <c r="F188">
        <v>800</v>
      </c>
      <c r="G188" s="21">
        <f aca="true" t="shared" si="36" ref="G188:G194">SUM(D188:F188)</f>
        <v>1345</v>
      </c>
      <c r="H188" s="20"/>
      <c r="I188" s="18">
        <v>2174</v>
      </c>
      <c r="J188">
        <v>0</v>
      </c>
      <c r="K188">
        <v>2</v>
      </c>
      <c r="L188">
        <v>40</v>
      </c>
      <c r="M188" s="21">
        <f aca="true" t="shared" si="37" ref="M188:M194">SUM(J188:L188)</f>
        <v>42</v>
      </c>
      <c r="N188" s="20"/>
      <c r="O188" s="18">
        <f aca="true" t="shared" si="38" ref="O188:S195">C188+I188</f>
        <v>4676</v>
      </c>
      <c r="P188">
        <f t="shared" si="38"/>
        <v>532</v>
      </c>
      <c r="Q188">
        <f t="shared" si="38"/>
        <v>15</v>
      </c>
      <c r="R188">
        <f t="shared" si="38"/>
        <v>840</v>
      </c>
      <c r="S188" s="21">
        <f t="shared" si="38"/>
        <v>1387</v>
      </c>
    </row>
    <row r="189" spans="2:19" ht="12.75">
      <c r="B189" t="s">
        <v>167</v>
      </c>
      <c r="C189" s="18">
        <v>574</v>
      </c>
      <c r="D189">
        <v>198</v>
      </c>
      <c r="E189">
        <v>6</v>
      </c>
      <c r="F189">
        <v>235</v>
      </c>
      <c r="G189" s="21">
        <f t="shared" si="36"/>
        <v>439</v>
      </c>
      <c r="H189" s="20"/>
      <c r="I189" s="18">
        <v>407</v>
      </c>
      <c r="J189">
        <v>0</v>
      </c>
      <c r="K189">
        <v>0</v>
      </c>
      <c r="L189">
        <v>4</v>
      </c>
      <c r="M189" s="21">
        <f t="shared" si="37"/>
        <v>4</v>
      </c>
      <c r="N189" s="20"/>
      <c r="O189" s="18">
        <f t="shared" si="38"/>
        <v>981</v>
      </c>
      <c r="P189">
        <f t="shared" si="38"/>
        <v>198</v>
      </c>
      <c r="Q189">
        <f t="shared" si="38"/>
        <v>6</v>
      </c>
      <c r="R189">
        <f t="shared" si="38"/>
        <v>239</v>
      </c>
      <c r="S189" s="21">
        <f t="shared" si="38"/>
        <v>443</v>
      </c>
    </row>
    <row r="190" spans="2:19" ht="12.75">
      <c r="B190" t="s">
        <v>168</v>
      </c>
      <c r="C190" s="18">
        <v>965</v>
      </c>
      <c r="D190">
        <v>324</v>
      </c>
      <c r="E190">
        <v>9</v>
      </c>
      <c r="F190">
        <v>324</v>
      </c>
      <c r="G190" s="21">
        <f t="shared" si="36"/>
        <v>657</v>
      </c>
      <c r="H190" s="20"/>
      <c r="I190" s="18">
        <v>984</v>
      </c>
      <c r="J190">
        <v>1</v>
      </c>
      <c r="K190">
        <v>1</v>
      </c>
      <c r="L190">
        <v>14</v>
      </c>
      <c r="M190" s="21">
        <f t="shared" si="37"/>
        <v>16</v>
      </c>
      <c r="N190" s="20"/>
      <c r="O190" s="18">
        <f t="shared" si="38"/>
        <v>1949</v>
      </c>
      <c r="P190">
        <f t="shared" si="38"/>
        <v>325</v>
      </c>
      <c r="Q190">
        <f t="shared" si="38"/>
        <v>10</v>
      </c>
      <c r="R190">
        <f t="shared" si="38"/>
        <v>338</v>
      </c>
      <c r="S190" s="21">
        <f t="shared" si="38"/>
        <v>673</v>
      </c>
    </row>
    <row r="191" spans="2:19" ht="12.75">
      <c r="B191" t="s">
        <v>169</v>
      </c>
      <c r="C191" s="18">
        <v>491</v>
      </c>
      <c r="D191">
        <v>84</v>
      </c>
      <c r="E191">
        <v>6</v>
      </c>
      <c r="F191">
        <v>173</v>
      </c>
      <c r="G191" s="21">
        <f t="shared" si="36"/>
        <v>263</v>
      </c>
      <c r="H191" s="20"/>
      <c r="I191" s="18">
        <v>594</v>
      </c>
      <c r="J191">
        <v>0</v>
      </c>
      <c r="K191">
        <v>0</v>
      </c>
      <c r="L191">
        <v>11</v>
      </c>
      <c r="M191" s="21">
        <f t="shared" si="37"/>
        <v>11</v>
      </c>
      <c r="N191" s="20"/>
      <c r="O191" s="18">
        <f t="shared" si="38"/>
        <v>1085</v>
      </c>
      <c r="P191">
        <f t="shared" si="38"/>
        <v>84</v>
      </c>
      <c r="Q191">
        <f t="shared" si="38"/>
        <v>6</v>
      </c>
      <c r="R191">
        <f t="shared" si="38"/>
        <v>184</v>
      </c>
      <c r="S191" s="21">
        <f t="shared" si="38"/>
        <v>274</v>
      </c>
    </row>
    <row r="192" spans="2:19" ht="12.75">
      <c r="B192" t="s">
        <v>170</v>
      </c>
      <c r="C192" s="18">
        <v>533</v>
      </c>
      <c r="D192">
        <v>32</v>
      </c>
      <c r="E192">
        <v>3</v>
      </c>
      <c r="F192">
        <v>54</v>
      </c>
      <c r="G192" s="21">
        <f t="shared" si="36"/>
        <v>89</v>
      </c>
      <c r="H192" s="20"/>
      <c r="I192" s="18">
        <v>194</v>
      </c>
      <c r="J192">
        <v>0</v>
      </c>
      <c r="K192">
        <v>0</v>
      </c>
      <c r="L192">
        <v>0</v>
      </c>
      <c r="M192" s="21">
        <f t="shared" si="37"/>
        <v>0</v>
      </c>
      <c r="N192" s="20"/>
      <c r="O192" s="18">
        <f t="shared" si="38"/>
        <v>727</v>
      </c>
      <c r="P192">
        <f t="shared" si="38"/>
        <v>32</v>
      </c>
      <c r="Q192">
        <f t="shared" si="38"/>
        <v>3</v>
      </c>
      <c r="R192">
        <f t="shared" si="38"/>
        <v>54</v>
      </c>
      <c r="S192" s="21">
        <f t="shared" si="38"/>
        <v>89</v>
      </c>
    </row>
    <row r="193" spans="2:19" ht="12.75">
      <c r="B193" t="s">
        <v>171</v>
      </c>
      <c r="C193" s="18">
        <v>2471</v>
      </c>
      <c r="D193">
        <v>324</v>
      </c>
      <c r="E193">
        <v>20</v>
      </c>
      <c r="F193">
        <v>503</v>
      </c>
      <c r="G193" s="21">
        <f t="shared" si="36"/>
        <v>847</v>
      </c>
      <c r="H193" s="20"/>
      <c r="I193" s="18">
        <v>395</v>
      </c>
      <c r="J193">
        <v>0</v>
      </c>
      <c r="K193">
        <v>0</v>
      </c>
      <c r="L193">
        <v>6</v>
      </c>
      <c r="M193" s="21">
        <f t="shared" si="37"/>
        <v>6</v>
      </c>
      <c r="N193" s="20"/>
      <c r="O193" s="18">
        <f t="shared" si="38"/>
        <v>2866</v>
      </c>
      <c r="P193">
        <f t="shared" si="38"/>
        <v>324</v>
      </c>
      <c r="Q193">
        <f t="shared" si="38"/>
        <v>20</v>
      </c>
      <c r="R193">
        <f t="shared" si="38"/>
        <v>509</v>
      </c>
      <c r="S193" s="21">
        <f t="shared" si="38"/>
        <v>853</v>
      </c>
    </row>
    <row r="194" spans="2:19" ht="12.75">
      <c r="B194" t="s">
        <v>172</v>
      </c>
      <c r="C194" s="18">
        <v>1171</v>
      </c>
      <c r="D194">
        <v>76</v>
      </c>
      <c r="E194">
        <v>5</v>
      </c>
      <c r="F194">
        <v>156</v>
      </c>
      <c r="G194" s="21">
        <f t="shared" si="36"/>
        <v>237</v>
      </c>
      <c r="H194" s="20"/>
      <c r="I194" s="18">
        <v>1395</v>
      </c>
      <c r="J194">
        <v>0</v>
      </c>
      <c r="K194">
        <v>0</v>
      </c>
      <c r="L194">
        <v>5</v>
      </c>
      <c r="M194" s="21">
        <f t="shared" si="37"/>
        <v>5</v>
      </c>
      <c r="N194" s="20"/>
      <c r="O194" s="18">
        <f t="shared" si="38"/>
        <v>2566</v>
      </c>
      <c r="P194">
        <f t="shared" si="38"/>
        <v>76</v>
      </c>
      <c r="Q194">
        <f t="shared" si="38"/>
        <v>5</v>
      </c>
      <c r="R194">
        <f t="shared" si="38"/>
        <v>161</v>
      </c>
      <c r="S194" s="21">
        <f t="shared" si="38"/>
        <v>242</v>
      </c>
    </row>
    <row r="195" spans="1:19" s="2" customFormat="1" ht="12.75">
      <c r="A195" s="22"/>
      <c r="B195" s="23" t="s">
        <v>25</v>
      </c>
      <c r="C195" s="24">
        <f>SUM(C188:C194)</f>
        <v>8707</v>
      </c>
      <c r="D195" s="25">
        <f>SUM(D188:D194)</f>
        <v>1570</v>
      </c>
      <c r="E195" s="25">
        <f>SUM(E188:E194)</f>
        <v>62</v>
      </c>
      <c r="F195" s="25">
        <f>SUM(F188:F194)</f>
        <v>2245</v>
      </c>
      <c r="G195" s="25">
        <f>SUM(G188:G194)</f>
        <v>3877</v>
      </c>
      <c r="H195" s="21"/>
      <c r="I195" s="24">
        <f>SUM(I188:I194)</f>
        <v>6143</v>
      </c>
      <c r="J195" s="25">
        <f>SUM(J188:J194)</f>
        <v>1</v>
      </c>
      <c r="K195" s="25">
        <f>SUM(K188:K194)</f>
        <v>3</v>
      </c>
      <c r="L195" s="25">
        <f>SUM(L188:L194)</f>
        <v>80</v>
      </c>
      <c r="M195" s="25">
        <f>SUM(M188:M194)</f>
        <v>84</v>
      </c>
      <c r="N195" s="21"/>
      <c r="O195" s="24">
        <f t="shared" si="38"/>
        <v>14850</v>
      </c>
      <c r="P195" s="25">
        <f t="shared" si="38"/>
        <v>1571</v>
      </c>
      <c r="Q195" s="25">
        <f t="shared" si="38"/>
        <v>65</v>
      </c>
      <c r="R195" s="25">
        <f t="shared" si="38"/>
        <v>2325</v>
      </c>
      <c r="S195" s="25">
        <f t="shared" si="38"/>
        <v>3961</v>
      </c>
    </row>
    <row r="196" spans="1:19" ht="12.75">
      <c r="A196" s="1" t="s">
        <v>173</v>
      </c>
      <c r="C196" s="18"/>
      <c r="G196" s="21"/>
      <c r="H196" s="20"/>
      <c r="I196" s="18"/>
      <c r="M196" s="21"/>
      <c r="N196" s="20"/>
      <c r="O196" s="18"/>
      <c r="S196" s="21"/>
    </row>
    <row r="197" spans="2:19" ht="12.75">
      <c r="B197" t="s">
        <v>11</v>
      </c>
      <c r="C197" s="18">
        <v>4718</v>
      </c>
      <c r="D197">
        <v>2443</v>
      </c>
      <c r="E197">
        <v>39</v>
      </c>
      <c r="F197">
        <v>1396</v>
      </c>
      <c r="G197" s="21">
        <f aca="true" t="shared" si="39" ref="G197:G205">SUM(D197:F197)</f>
        <v>3878</v>
      </c>
      <c r="H197" s="20"/>
      <c r="I197" s="18">
        <v>2329</v>
      </c>
      <c r="J197">
        <v>63</v>
      </c>
      <c r="K197">
        <v>1</v>
      </c>
      <c r="L197">
        <v>43</v>
      </c>
      <c r="M197" s="21">
        <f aca="true" t="shared" si="40" ref="M197:M205">SUM(J197:L197)</f>
        <v>107</v>
      </c>
      <c r="N197" s="20"/>
      <c r="O197" s="18">
        <f aca="true" t="shared" si="41" ref="O197:S206">C197+I197</f>
        <v>7047</v>
      </c>
      <c r="P197">
        <f t="shared" si="41"/>
        <v>2506</v>
      </c>
      <c r="Q197">
        <f t="shared" si="41"/>
        <v>40</v>
      </c>
      <c r="R197">
        <f t="shared" si="41"/>
        <v>1439</v>
      </c>
      <c r="S197" s="21">
        <f t="shared" si="41"/>
        <v>3985</v>
      </c>
    </row>
    <row r="198" spans="2:19" ht="12.75">
      <c r="B198" t="s">
        <v>174</v>
      </c>
      <c r="C198" s="18">
        <v>1900</v>
      </c>
      <c r="D198">
        <v>978</v>
      </c>
      <c r="E198">
        <v>19</v>
      </c>
      <c r="F198">
        <v>529</v>
      </c>
      <c r="G198" s="21">
        <f t="shared" si="39"/>
        <v>1526</v>
      </c>
      <c r="H198" s="20"/>
      <c r="I198" s="18">
        <v>670</v>
      </c>
      <c r="J198">
        <v>53</v>
      </c>
      <c r="K198">
        <v>2</v>
      </c>
      <c r="L198">
        <v>15</v>
      </c>
      <c r="M198" s="21">
        <f t="shared" si="40"/>
        <v>70</v>
      </c>
      <c r="N198" s="20"/>
      <c r="O198" s="18">
        <f t="shared" si="41"/>
        <v>2570</v>
      </c>
      <c r="P198">
        <f t="shared" si="41"/>
        <v>1031</v>
      </c>
      <c r="Q198">
        <f t="shared" si="41"/>
        <v>21</v>
      </c>
      <c r="R198">
        <f t="shared" si="41"/>
        <v>544</v>
      </c>
      <c r="S198" s="21">
        <f t="shared" si="41"/>
        <v>1596</v>
      </c>
    </row>
    <row r="199" spans="2:19" ht="12.75">
      <c r="B199" t="s">
        <v>175</v>
      </c>
      <c r="C199" s="18">
        <v>470</v>
      </c>
      <c r="D199">
        <v>421</v>
      </c>
      <c r="E199">
        <v>5</v>
      </c>
      <c r="F199">
        <v>199</v>
      </c>
      <c r="G199" s="21">
        <f t="shared" si="39"/>
        <v>625</v>
      </c>
      <c r="H199" s="20"/>
      <c r="I199" s="18">
        <v>570</v>
      </c>
      <c r="J199">
        <v>122</v>
      </c>
      <c r="K199">
        <v>2</v>
      </c>
      <c r="L199">
        <v>28</v>
      </c>
      <c r="M199" s="21">
        <f t="shared" si="40"/>
        <v>152</v>
      </c>
      <c r="N199" s="20"/>
      <c r="O199" s="18">
        <f t="shared" si="41"/>
        <v>1040</v>
      </c>
      <c r="P199">
        <f t="shared" si="41"/>
        <v>543</v>
      </c>
      <c r="Q199">
        <f t="shared" si="41"/>
        <v>7</v>
      </c>
      <c r="R199">
        <f t="shared" si="41"/>
        <v>227</v>
      </c>
      <c r="S199" s="21">
        <f t="shared" si="41"/>
        <v>777</v>
      </c>
    </row>
    <row r="200" spans="2:19" ht="12.75">
      <c r="B200" t="s">
        <v>176</v>
      </c>
      <c r="C200" s="18">
        <v>283</v>
      </c>
      <c r="D200">
        <v>179</v>
      </c>
      <c r="E200">
        <v>5</v>
      </c>
      <c r="F200">
        <v>90</v>
      </c>
      <c r="G200" s="21">
        <f t="shared" si="39"/>
        <v>274</v>
      </c>
      <c r="H200" s="20"/>
      <c r="I200" s="18">
        <v>248</v>
      </c>
      <c r="J200">
        <v>2</v>
      </c>
      <c r="K200">
        <v>0</v>
      </c>
      <c r="L200">
        <v>3</v>
      </c>
      <c r="M200" s="21">
        <f t="shared" si="40"/>
        <v>5</v>
      </c>
      <c r="N200" s="20"/>
      <c r="O200" s="18">
        <f t="shared" si="41"/>
        <v>531</v>
      </c>
      <c r="P200">
        <f t="shared" si="41"/>
        <v>181</v>
      </c>
      <c r="Q200">
        <f t="shared" si="41"/>
        <v>5</v>
      </c>
      <c r="R200">
        <f t="shared" si="41"/>
        <v>93</v>
      </c>
      <c r="S200" s="21">
        <f t="shared" si="41"/>
        <v>279</v>
      </c>
    </row>
    <row r="201" spans="2:19" ht="12.75">
      <c r="B201" t="s">
        <v>177</v>
      </c>
      <c r="C201" s="18">
        <v>520</v>
      </c>
      <c r="D201">
        <v>387</v>
      </c>
      <c r="E201">
        <v>12</v>
      </c>
      <c r="F201">
        <v>224</v>
      </c>
      <c r="G201" s="21">
        <f t="shared" si="39"/>
        <v>623</v>
      </c>
      <c r="H201" s="20"/>
      <c r="I201" s="18">
        <v>347</v>
      </c>
      <c r="J201">
        <v>12</v>
      </c>
      <c r="K201">
        <v>1</v>
      </c>
      <c r="L201">
        <v>11</v>
      </c>
      <c r="M201" s="21">
        <f t="shared" si="40"/>
        <v>24</v>
      </c>
      <c r="N201" s="20"/>
      <c r="O201" s="18">
        <f t="shared" si="41"/>
        <v>867</v>
      </c>
      <c r="P201">
        <f t="shared" si="41"/>
        <v>399</v>
      </c>
      <c r="Q201">
        <f t="shared" si="41"/>
        <v>13</v>
      </c>
      <c r="R201">
        <f t="shared" si="41"/>
        <v>235</v>
      </c>
      <c r="S201" s="21">
        <f t="shared" si="41"/>
        <v>647</v>
      </c>
    </row>
    <row r="202" spans="2:19" ht="12.75">
      <c r="B202" t="s">
        <v>178</v>
      </c>
      <c r="C202" s="18">
        <v>505</v>
      </c>
      <c r="D202">
        <v>520</v>
      </c>
      <c r="E202">
        <v>10</v>
      </c>
      <c r="F202">
        <v>298</v>
      </c>
      <c r="G202" s="21">
        <f t="shared" si="39"/>
        <v>828</v>
      </c>
      <c r="H202" s="20"/>
      <c r="I202" s="18">
        <v>964</v>
      </c>
      <c r="J202">
        <v>126</v>
      </c>
      <c r="K202">
        <v>4</v>
      </c>
      <c r="L202">
        <v>65</v>
      </c>
      <c r="M202" s="21">
        <f t="shared" si="40"/>
        <v>195</v>
      </c>
      <c r="N202" s="20"/>
      <c r="O202" s="18">
        <f t="shared" si="41"/>
        <v>1469</v>
      </c>
      <c r="P202">
        <f t="shared" si="41"/>
        <v>646</v>
      </c>
      <c r="Q202">
        <f t="shared" si="41"/>
        <v>14</v>
      </c>
      <c r="R202">
        <f t="shared" si="41"/>
        <v>363</v>
      </c>
      <c r="S202" s="21">
        <f t="shared" si="41"/>
        <v>1023</v>
      </c>
    </row>
    <row r="203" spans="2:19" ht="12.75">
      <c r="B203" t="s">
        <v>179</v>
      </c>
      <c r="C203" s="18">
        <v>413</v>
      </c>
      <c r="D203">
        <v>381</v>
      </c>
      <c r="E203">
        <v>3</v>
      </c>
      <c r="F203">
        <v>161</v>
      </c>
      <c r="G203" s="21">
        <f t="shared" si="39"/>
        <v>545</v>
      </c>
      <c r="H203" s="20"/>
      <c r="I203" s="18">
        <v>180</v>
      </c>
      <c r="J203">
        <v>90</v>
      </c>
      <c r="K203">
        <v>0</v>
      </c>
      <c r="L203">
        <v>16</v>
      </c>
      <c r="M203" s="21">
        <f t="shared" si="40"/>
        <v>106</v>
      </c>
      <c r="N203" s="20"/>
      <c r="O203" s="18">
        <f t="shared" si="41"/>
        <v>593</v>
      </c>
      <c r="P203">
        <f t="shared" si="41"/>
        <v>471</v>
      </c>
      <c r="Q203">
        <f t="shared" si="41"/>
        <v>3</v>
      </c>
      <c r="R203">
        <f t="shared" si="41"/>
        <v>177</v>
      </c>
      <c r="S203" s="21">
        <f t="shared" si="41"/>
        <v>651</v>
      </c>
    </row>
    <row r="204" spans="2:19" ht="12.75">
      <c r="B204" t="s">
        <v>180</v>
      </c>
      <c r="C204" s="18">
        <v>284</v>
      </c>
      <c r="D204">
        <v>190</v>
      </c>
      <c r="E204">
        <v>5</v>
      </c>
      <c r="F204">
        <v>119</v>
      </c>
      <c r="G204" s="21">
        <f t="shared" si="39"/>
        <v>314</v>
      </c>
      <c r="H204" s="20"/>
      <c r="I204" s="18">
        <v>90</v>
      </c>
      <c r="J204">
        <v>14</v>
      </c>
      <c r="K204">
        <v>1</v>
      </c>
      <c r="L204">
        <v>5</v>
      </c>
      <c r="M204" s="21">
        <f t="shared" si="40"/>
        <v>20</v>
      </c>
      <c r="N204" s="20"/>
      <c r="O204" s="18">
        <f t="shared" si="41"/>
        <v>374</v>
      </c>
      <c r="P204">
        <f t="shared" si="41"/>
        <v>204</v>
      </c>
      <c r="Q204">
        <f t="shared" si="41"/>
        <v>6</v>
      </c>
      <c r="R204">
        <f t="shared" si="41"/>
        <v>124</v>
      </c>
      <c r="S204" s="21">
        <f t="shared" si="41"/>
        <v>334</v>
      </c>
    </row>
    <row r="205" spans="2:19" ht="12.75">
      <c r="B205" t="s">
        <v>181</v>
      </c>
      <c r="C205" s="18">
        <v>398</v>
      </c>
      <c r="D205">
        <v>366</v>
      </c>
      <c r="E205">
        <v>6</v>
      </c>
      <c r="F205">
        <v>229</v>
      </c>
      <c r="G205" s="21">
        <f t="shared" si="39"/>
        <v>601</v>
      </c>
      <c r="H205" s="20"/>
      <c r="I205" s="18">
        <v>10</v>
      </c>
      <c r="J205">
        <v>9</v>
      </c>
      <c r="K205">
        <v>0</v>
      </c>
      <c r="L205">
        <v>4</v>
      </c>
      <c r="M205" s="21">
        <f t="shared" si="40"/>
        <v>13</v>
      </c>
      <c r="N205" s="20"/>
      <c r="O205" s="18">
        <f t="shared" si="41"/>
        <v>408</v>
      </c>
      <c r="P205">
        <f t="shared" si="41"/>
        <v>375</v>
      </c>
      <c r="Q205">
        <f t="shared" si="41"/>
        <v>6</v>
      </c>
      <c r="R205">
        <f t="shared" si="41"/>
        <v>233</v>
      </c>
      <c r="S205" s="21">
        <f t="shared" si="41"/>
        <v>614</v>
      </c>
    </row>
    <row r="206" spans="1:19" s="2" customFormat="1" ht="12.75">
      <c r="A206" s="22"/>
      <c r="B206" s="23" t="s">
        <v>25</v>
      </c>
      <c r="C206" s="24">
        <f>SUM(C197:C205)</f>
        <v>9491</v>
      </c>
      <c r="D206" s="25">
        <f>SUM(D197:D205)</f>
        <v>5865</v>
      </c>
      <c r="E206" s="25">
        <f>SUM(E197:E205)</f>
        <v>104</v>
      </c>
      <c r="F206" s="25">
        <f>SUM(F197:F205)</f>
        <v>3245</v>
      </c>
      <c r="G206" s="25">
        <f>SUM(G197:G205)</f>
        <v>9214</v>
      </c>
      <c r="H206" s="21"/>
      <c r="I206" s="24">
        <f>SUM(I197:I205)</f>
        <v>5408</v>
      </c>
      <c r="J206" s="25">
        <f>SUM(J197:J205)</f>
        <v>491</v>
      </c>
      <c r="K206" s="25">
        <f>SUM(K197:K205)</f>
        <v>11</v>
      </c>
      <c r="L206" s="25">
        <f>SUM(L197:L205)</f>
        <v>190</v>
      </c>
      <c r="M206" s="25">
        <f>SUM(M197:M205)</f>
        <v>692</v>
      </c>
      <c r="N206" s="21"/>
      <c r="O206" s="24">
        <f t="shared" si="41"/>
        <v>14899</v>
      </c>
      <c r="P206" s="25">
        <f t="shared" si="41"/>
        <v>6356</v>
      </c>
      <c r="Q206" s="25">
        <f t="shared" si="41"/>
        <v>115</v>
      </c>
      <c r="R206" s="25">
        <f t="shared" si="41"/>
        <v>3435</v>
      </c>
      <c r="S206" s="25">
        <f t="shared" si="41"/>
        <v>9906</v>
      </c>
    </row>
    <row r="207" spans="1:19" ht="12.75">
      <c r="A207" s="1" t="s">
        <v>182</v>
      </c>
      <c r="C207" s="18"/>
      <c r="F207" s="20"/>
      <c r="G207" s="21"/>
      <c r="H207" s="20"/>
      <c r="I207" s="18"/>
      <c r="M207" s="21"/>
      <c r="N207" s="20"/>
      <c r="O207" s="18"/>
      <c r="S207" s="21"/>
    </row>
    <row r="208" spans="2:19" ht="12.75">
      <c r="B208" t="s">
        <v>11</v>
      </c>
      <c r="C208" s="18">
        <v>5096</v>
      </c>
      <c r="D208">
        <v>3548</v>
      </c>
      <c r="E208">
        <v>67</v>
      </c>
      <c r="F208">
        <v>1824</v>
      </c>
      <c r="G208" s="21">
        <f aca="true" t="shared" si="42" ref="G208:G218">SUM(D208:F208)</f>
        <v>5439</v>
      </c>
      <c r="H208" s="20"/>
      <c r="I208" s="18">
        <v>1936</v>
      </c>
      <c r="J208">
        <v>33</v>
      </c>
      <c r="K208">
        <v>9</v>
      </c>
      <c r="L208">
        <v>84</v>
      </c>
      <c r="M208" s="21">
        <f aca="true" t="shared" si="43" ref="M208:M218">SUM(J208:L208)</f>
        <v>126</v>
      </c>
      <c r="N208" s="20"/>
      <c r="O208" s="18">
        <f aca="true" t="shared" si="44" ref="O208:S219">C208+I208</f>
        <v>7032</v>
      </c>
      <c r="P208">
        <f t="shared" si="44"/>
        <v>3581</v>
      </c>
      <c r="Q208">
        <f t="shared" si="44"/>
        <v>76</v>
      </c>
      <c r="R208">
        <f t="shared" si="44"/>
        <v>1908</v>
      </c>
      <c r="S208" s="21">
        <f t="shared" si="44"/>
        <v>5565</v>
      </c>
    </row>
    <row r="209" spans="2:19" ht="12.75">
      <c r="B209" t="s">
        <v>183</v>
      </c>
      <c r="C209" s="18">
        <v>333</v>
      </c>
      <c r="D209">
        <v>283</v>
      </c>
      <c r="E209">
        <v>8</v>
      </c>
      <c r="F209">
        <v>151</v>
      </c>
      <c r="G209" s="21">
        <f t="shared" si="42"/>
        <v>442</v>
      </c>
      <c r="H209" s="20"/>
      <c r="I209" s="18">
        <v>229</v>
      </c>
      <c r="J209">
        <v>3</v>
      </c>
      <c r="K209">
        <v>0</v>
      </c>
      <c r="L209">
        <v>3</v>
      </c>
      <c r="M209" s="21">
        <f t="shared" si="43"/>
        <v>6</v>
      </c>
      <c r="N209" s="20"/>
      <c r="O209" s="18">
        <f t="shared" si="44"/>
        <v>562</v>
      </c>
      <c r="P209">
        <f t="shared" si="44"/>
        <v>286</v>
      </c>
      <c r="Q209">
        <f t="shared" si="44"/>
        <v>8</v>
      </c>
      <c r="R209">
        <f t="shared" si="44"/>
        <v>154</v>
      </c>
      <c r="S209" s="21">
        <f t="shared" si="44"/>
        <v>448</v>
      </c>
    </row>
    <row r="210" spans="2:19" ht="12.75">
      <c r="B210" t="s">
        <v>184</v>
      </c>
      <c r="C210" s="18">
        <v>3336</v>
      </c>
      <c r="D210">
        <v>1320</v>
      </c>
      <c r="E210">
        <v>24</v>
      </c>
      <c r="F210">
        <v>670</v>
      </c>
      <c r="G210" s="21">
        <f t="shared" si="42"/>
        <v>2014</v>
      </c>
      <c r="H210" s="20"/>
      <c r="I210" s="18">
        <v>986</v>
      </c>
      <c r="J210">
        <v>25</v>
      </c>
      <c r="K210">
        <v>2</v>
      </c>
      <c r="L210">
        <v>35</v>
      </c>
      <c r="M210" s="21">
        <f t="shared" si="43"/>
        <v>62</v>
      </c>
      <c r="N210" s="20"/>
      <c r="O210" s="18">
        <f t="shared" si="44"/>
        <v>4322</v>
      </c>
      <c r="P210">
        <f t="shared" si="44"/>
        <v>1345</v>
      </c>
      <c r="Q210">
        <f t="shared" si="44"/>
        <v>26</v>
      </c>
      <c r="R210">
        <f t="shared" si="44"/>
        <v>705</v>
      </c>
      <c r="S210" s="21">
        <f t="shared" si="44"/>
        <v>2076</v>
      </c>
    </row>
    <row r="211" spans="2:19" ht="12.75">
      <c r="B211" t="s">
        <v>185</v>
      </c>
      <c r="C211" s="18">
        <v>1780</v>
      </c>
      <c r="D211">
        <v>633</v>
      </c>
      <c r="E211">
        <v>9</v>
      </c>
      <c r="F211">
        <v>300</v>
      </c>
      <c r="G211" s="21">
        <f t="shared" si="42"/>
        <v>942</v>
      </c>
      <c r="H211" s="20"/>
      <c r="I211" s="18">
        <v>852</v>
      </c>
      <c r="J211">
        <v>11</v>
      </c>
      <c r="K211">
        <v>1</v>
      </c>
      <c r="L211">
        <v>19</v>
      </c>
      <c r="M211" s="21">
        <f t="shared" si="43"/>
        <v>31</v>
      </c>
      <c r="N211" s="20"/>
      <c r="O211" s="18">
        <f t="shared" si="44"/>
        <v>2632</v>
      </c>
      <c r="P211">
        <f t="shared" si="44"/>
        <v>644</v>
      </c>
      <c r="Q211">
        <f t="shared" si="44"/>
        <v>10</v>
      </c>
      <c r="R211">
        <f t="shared" si="44"/>
        <v>319</v>
      </c>
      <c r="S211" s="21">
        <f t="shared" si="44"/>
        <v>973</v>
      </c>
    </row>
    <row r="212" spans="2:19" ht="12.75">
      <c r="B212" t="s">
        <v>186</v>
      </c>
      <c r="C212" s="18">
        <v>636</v>
      </c>
      <c r="D212">
        <v>154</v>
      </c>
      <c r="E212">
        <v>1</v>
      </c>
      <c r="F212">
        <v>82</v>
      </c>
      <c r="G212" s="21">
        <f t="shared" si="42"/>
        <v>237</v>
      </c>
      <c r="H212" s="20"/>
      <c r="I212" s="18">
        <v>482</v>
      </c>
      <c r="J212">
        <v>7</v>
      </c>
      <c r="K212">
        <v>2</v>
      </c>
      <c r="L212">
        <v>9</v>
      </c>
      <c r="M212" s="21">
        <f t="shared" si="43"/>
        <v>18</v>
      </c>
      <c r="N212" s="20"/>
      <c r="O212" s="18">
        <f t="shared" si="44"/>
        <v>1118</v>
      </c>
      <c r="P212">
        <f t="shared" si="44"/>
        <v>161</v>
      </c>
      <c r="Q212">
        <f t="shared" si="44"/>
        <v>3</v>
      </c>
      <c r="R212">
        <f t="shared" si="44"/>
        <v>91</v>
      </c>
      <c r="S212" s="21">
        <f t="shared" si="44"/>
        <v>255</v>
      </c>
    </row>
    <row r="213" spans="2:19" ht="12.75">
      <c r="B213" t="s">
        <v>187</v>
      </c>
      <c r="C213" s="18">
        <v>757</v>
      </c>
      <c r="D213">
        <v>635</v>
      </c>
      <c r="E213">
        <v>18</v>
      </c>
      <c r="F213">
        <v>311</v>
      </c>
      <c r="G213" s="21">
        <f t="shared" si="42"/>
        <v>964</v>
      </c>
      <c r="H213" s="20"/>
      <c r="I213" s="18">
        <v>839</v>
      </c>
      <c r="J213">
        <v>33</v>
      </c>
      <c r="K213">
        <v>4</v>
      </c>
      <c r="L213">
        <v>39</v>
      </c>
      <c r="M213" s="21">
        <f t="shared" si="43"/>
        <v>76</v>
      </c>
      <c r="N213" s="20"/>
      <c r="O213" s="18">
        <f t="shared" si="44"/>
        <v>1596</v>
      </c>
      <c r="P213">
        <f t="shared" si="44"/>
        <v>668</v>
      </c>
      <c r="Q213">
        <f t="shared" si="44"/>
        <v>22</v>
      </c>
      <c r="R213">
        <f t="shared" si="44"/>
        <v>350</v>
      </c>
      <c r="S213" s="21">
        <f t="shared" si="44"/>
        <v>1040</v>
      </c>
    </row>
    <row r="214" spans="2:19" ht="12.75">
      <c r="B214" t="s">
        <v>188</v>
      </c>
      <c r="C214" s="18">
        <v>470</v>
      </c>
      <c r="D214">
        <v>415</v>
      </c>
      <c r="E214">
        <v>7</v>
      </c>
      <c r="F214">
        <v>217</v>
      </c>
      <c r="G214" s="21">
        <f t="shared" si="42"/>
        <v>639</v>
      </c>
      <c r="H214" s="20"/>
      <c r="I214" s="18">
        <v>356</v>
      </c>
      <c r="J214">
        <v>6</v>
      </c>
      <c r="K214">
        <v>0</v>
      </c>
      <c r="L214">
        <v>12</v>
      </c>
      <c r="M214" s="21">
        <f t="shared" si="43"/>
        <v>18</v>
      </c>
      <c r="N214" s="20"/>
      <c r="O214" s="18">
        <f t="shared" si="44"/>
        <v>826</v>
      </c>
      <c r="P214">
        <f t="shared" si="44"/>
        <v>421</v>
      </c>
      <c r="Q214">
        <f t="shared" si="44"/>
        <v>7</v>
      </c>
      <c r="R214">
        <f t="shared" si="44"/>
        <v>229</v>
      </c>
      <c r="S214" s="21">
        <f t="shared" si="44"/>
        <v>657</v>
      </c>
    </row>
    <row r="215" spans="2:19" ht="12.75">
      <c r="B215" t="s">
        <v>106</v>
      </c>
      <c r="C215" s="18">
        <v>220</v>
      </c>
      <c r="D215">
        <v>159</v>
      </c>
      <c r="E215">
        <v>3</v>
      </c>
      <c r="F215">
        <v>73</v>
      </c>
      <c r="G215" s="21">
        <f t="shared" si="42"/>
        <v>235</v>
      </c>
      <c r="H215" s="20"/>
      <c r="I215" s="18">
        <v>220</v>
      </c>
      <c r="J215">
        <v>6</v>
      </c>
      <c r="K215">
        <v>0</v>
      </c>
      <c r="L215">
        <v>8</v>
      </c>
      <c r="M215" s="21">
        <f t="shared" si="43"/>
        <v>14</v>
      </c>
      <c r="N215" s="20"/>
      <c r="O215" s="18">
        <f t="shared" si="44"/>
        <v>440</v>
      </c>
      <c r="P215">
        <f t="shared" si="44"/>
        <v>165</v>
      </c>
      <c r="Q215">
        <f t="shared" si="44"/>
        <v>3</v>
      </c>
      <c r="R215">
        <f t="shared" si="44"/>
        <v>81</v>
      </c>
      <c r="S215" s="21">
        <f t="shared" si="44"/>
        <v>249</v>
      </c>
    </row>
    <row r="216" spans="2:19" ht="12.75">
      <c r="B216" t="s">
        <v>189</v>
      </c>
      <c r="C216" s="18">
        <v>312</v>
      </c>
      <c r="D216">
        <v>229</v>
      </c>
      <c r="E216">
        <v>6</v>
      </c>
      <c r="F216">
        <v>96</v>
      </c>
      <c r="G216" s="21">
        <f t="shared" si="42"/>
        <v>331</v>
      </c>
      <c r="H216" s="20"/>
      <c r="I216" s="18">
        <v>171</v>
      </c>
      <c r="J216">
        <v>1</v>
      </c>
      <c r="K216">
        <v>0</v>
      </c>
      <c r="L216">
        <v>5</v>
      </c>
      <c r="M216" s="21">
        <f t="shared" si="43"/>
        <v>6</v>
      </c>
      <c r="N216" s="20"/>
      <c r="O216" s="18">
        <f t="shared" si="44"/>
        <v>483</v>
      </c>
      <c r="P216">
        <f t="shared" si="44"/>
        <v>230</v>
      </c>
      <c r="Q216">
        <f t="shared" si="44"/>
        <v>6</v>
      </c>
      <c r="R216">
        <f t="shared" si="44"/>
        <v>101</v>
      </c>
      <c r="S216" s="21">
        <f t="shared" si="44"/>
        <v>337</v>
      </c>
    </row>
    <row r="217" spans="2:19" ht="12.75">
      <c r="B217" t="s">
        <v>190</v>
      </c>
      <c r="C217" s="18">
        <v>513</v>
      </c>
      <c r="D217">
        <v>370</v>
      </c>
      <c r="E217">
        <v>14</v>
      </c>
      <c r="F217">
        <v>221</v>
      </c>
      <c r="G217" s="21">
        <f t="shared" si="42"/>
        <v>605</v>
      </c>
      <c r="H217" s="20"/>
      <c r="I217" s="18">
        <v>579</v>
      </c>
      <c r="J217">
        <v>12</v>
      </c>
      <c r="K217">
        <v>3</v>
      </c>
      <c r="L217">
        <v>11</v>
      </c>
      <c r="M217" s="21">
        <f t="shared" si="43"/>
        <v>26</v>
      </c>
      <c r="N217" s="20"/>
      <c r="O217" s="18">
        <f t="shared" si="44"/>
        <v>1092</v>
      </c>
      <c r="P217">
        <f t="shared" si="44"/>
        <v>382</v>
      </c>
      <c r="Q217">
        <f t="shared" si="44"/>
        <v>17</v>
      </c>
      <c r="R217">
        <f t="shared" si="44"/>
        <v>232</v>
      </c>
      <c r="S217" s="21">
        <f t="shared" si="44"/>
        <v>631</v>
      </c>
    </row>
    <row r="218" spans="2:19" ht="12.75">
      <c r="B218" t="s">
        <v>191</v>
      </c>
      <c r="C218" s="18">
        <v>247</v>
      </c>
      <c r="D218">
        <v>162</v>
      </c>
      <c r="E218">
        <v>8</v>
      </c>
      <c r="F218">
        <v>88</v>
      </c>
      <c r="G218" s="21">
        <f t="shared" si="42"/>
        <v>258</v>
      </c>
      <c r="H218" s="20"/>
      <c r="I218" s="18">
        <v>344</v>
      </c>
      <c r="J218">
        <v>21</v>
      </c>
      <c r="K218">
        <v>2</v>
      </c>
      <c r="L218">
        <v>6</v>
      </c>
      <c r="M218" s="21">
        <f t="shared" si="43"/>
        <v>29</v>
      </c>
      <c r="N218" s="20"/>
      <c r="O218" s="18">
        <f t="shared" si="44"/>
        <v>591</v>
      </c>
      <c r="P218">
        <f t="shared" si="44"/>
        <v>183</v>
      </c>
      <c r="Q218">
        <f t="shared" si="44"/>
        <v>10</v>
      </c>
      <c r="R218">
        <f t="shared" si="44"/>
        <v>94</v>
      </c>
      <c r="S218" s="21">
        <f t="shared" si="44"/>
        <v>287</v>
      </c>
    </row>
    <row r="219" spans="1:19" s="2" customFormat="1" ht="12.75">
      <c r="A219" s="22"/>
      <c r="B219" s="23" t="s">
        <v>25</v>
      </c>
      <c r="C219" s="24">
        <f>SUM(C208:C218)</f>
        <v>13700</v>
      </c>
      <c r="D219" s="25">
        <f>SUM(D208:D218)</f>
        <v>7908</v>
      </c>
      <c r="E219" s="25">
        <f>SUM(E208:E218)</f>
        <v>165</v>
      </c>
      <c r="F219" s="25">
        <f>SUM(F208:F218)</f>
        <v>4033</v>
      </c>
      <c r="G219" s="25">
        <f>SUM(G208:G218)</f>
        <v>12106</v>
      </c>
      <c r="H219" s="21"/>
      <c r="I219" s="24">
        <f>SUM(I208:I218)</f>
        <v>6994</v>
      </c>
      <c r="J219" s="25">
        <f>SUM(J208:J218)</f>
        <v>158</v>
      </c>
      <c r="K219" s="25">
        <f>SUM(K208:K218)</f>
        <v>23</v>
      </c>
      <c r="L219" s="25">
        <f>SUM(L208:L218)</f>
        <v>231</v>
      </c>
      <c r="M219" s="25">
        <f>SUM(M208:M218)</f>
        <v>412</v>
      </c>
      <c r="N219" s="21"/>
      <c r="O219" s="24">
        <f t="shared" si="44"/>
        <v>20694</v>
      </c>
      <c r="P219" s="25">
        <f t="shared" si="44"/>
        <v>8066</v>
      </c>
      <c r="Q219" s="25">
        <f t="shared" si="44"/>
        <v>188</v>
      </c>
      <c r="R219" s="25">
        <f t="shared" si="44"/>
        <v>4264</v>
      </c>
      <c r="S219" s="25">
        <f t="shared" si="44"/>
        <v>12518</v>
      </c>
    </row>
    <row r="220" spans="1:19" ht="12.75">
      <c r="A220" s="1" t="s">
        <v>192</v>
      </c>
      <c r="C220" s="18"/>
      <c r="G220" s="21"/>
      <c r="H220" s="20"/>
      <c r="I220" s="18"/>
      <c r="M220" s="21"/>
      <c r="N220" s="20"/>
      <c r="O220" s="18"/>
      <c r="S220" s="21"/>
    </row>
    <row r="221" spans="2:19" ht="12.75">
      <c r="B221" t="s">
        <v>11</v>
      </c>
      <c r="C221" s="18">
        <v>26890</v>
      </c>
      <c r="D221">
        <v>17341</v>
      </c>
      <c r="E221">
        <v>222</v>
      </c>
      <c r="F221">
        <v>10821</v>
      </c>
      <c r="G221" s="21">
        <f aca="true" t="shared" si="45" ref="G221:G238">SUM(D221:F221)</f>
        <v>28384</v>
      </c>
      <c r="H221" s="20"/>
      <c r="I221" s="18">
        <v>1761</v>
      </c>
      <c r="J221">
        <v>49</v>
      </c>
      <c r="K221">
        <v>1</v>
      </c>
      <c r="L221">
        <v>111</v>
      </c>
      <c r="M221" s="21">
        <f aca="true" t="shared" si="46" ref="M221:M238">SUM(J221:L221)</f>
        <v>161</v>
      </c>
      <c r="N221" s="20"/>
      <c r="O221" s="18">
        <f aca="true" t="shared" si="47" ref="O221:S239">C221+I221</f>
        <v>28651</v>
      </c>
      <c r="P221">
        <f t="shared" si="47"/>
        <v>17390</v>
      </c>
      <c r="Q221">
        <f t="shared" si="47"/>
        <v>223</v>
      </c>
      <c r="R221">
        <f t="shared" si="47"/>
        <v>10932</v>
      </c>
      <c r="S221" s="21">
        <f t="shared" si="47"/>
        <v>28545</v>
      </c>
    </row>
    <row r="222" spans="2:19" ht="12.75">
      <c r="B222" t="s">
        <v>193</v>
      </c>
      <c r="C222" s="18">
        <v>3378</v>
      </c>
      <c r="D222">
        <v>1300</v>
      </c>
      <c r="E222">
        <v>15</v>
      </c>
      <c r="F222">
        <v>855</v>
      </c>
      <c r="G222" s="21">
        <f t="shared" si="45"/>
        <v>2170</v>
      </c>
      <c r="H222" s="20"/>
      <c r="I222" s="18">
        <v>1037</v>
      </c>
      <c r="J222">
        <v>143</v>
      </c>
      <c r="K222">
        <v>2</v>
      </c>
      <c r="L222">
        <v>91</v>
      </c>
      <c r="M222" s="21">
        <f t="shared" si="46"/>
        <v>236</v>
      </c>
      <c r="N222" s="20"/>
      <c r="O222" s="18">
        <f t="shared" si="47"/>
        <v>4415</v>
      </c>
      <c r="P222">
        <f t="shared" si="47"/>
        <v>1443</v>
      </c>
      <c r="Q222">
        <f t="shared" si="47"/>
        <v>17</v>
      </c>
      <c r="R222">
        <f t="shared" si="47"/>
        <v>946</v>
      </c>
      <c r="S222" s="21">
        <f t="shared" si="47"/>
        <v>2406</v>
      </c>
    </row>
    <row r="223" spans="2:19" ht="12.75">
      <c r="B223" t="s">
        <v>194</v>
      </c>
      <c r="C223" s="18">
        <v>7773</v>
      </c>
      <c r="D223">
        <v>2834</v>
      </c>
      <c r="E223">
        <v>27</v>
      </c>
      <c r="F223">
        <v>1988</v>
      </c>
      <c r="G223" s="21">
        <f t="shared" si="45"/>
        <v>4849</v>
      </c>
      <c r="H223" s="20"/>
      <c r="I223" s="18">
        <v>3327</v>
      </c>
      <c r="J223">
        <v>707</v>
      </c>
      <c r="K223">
        <v>5</v>
      </c>
      <c r="L223">
        <v>239</v>
      </c>
      <c r="M223" s="21">
        <f t="shared" si="46"/>
        <v>951</v>
      </c>
      <c r="N223" s="20"/>
      <c r="O223" s="18">
        <f t="shared" si="47"/>
        <v>11100</v>
      </c>
      <c r="P223">
        <f t="shared" si="47"/>
        <v>3541</v>
      </c>
      <c r="Q223">
        <f t="shared" si="47"/>
        <v>32</v>
      </c>
      <c r="R223">
        <f t="shared" si="47"/>
        <v>2227</v>
      </c>
      <c r="S223" s="21">
        <f t="shared" si="47"/>
        <v>5800</v>
      </c>
    </row>
    <row r="224" spans="2:19" ht="12.75">
      <c r="B224" t="s">
        <v>195</v>
      </c>
      <c r="C224" s="18">
        <v>2158</v>
      </c>
      <c r="D224">
        <v>978</v>
      </c>
      <c r="E224">
        <v>15</v>
      </c>
      <c r="F224">
        <v>531</v>
      </c>
      <c r="G224" s="21">
        <f t="shared" si="45"/>
        <v>1524</v>
      </c>
      <c r="H224" s="20"/>
      <c r="I224" s="18">
        <v>2913</v>
      </c>
      <c r="J224">
        <v>397</v>
      </c>
      <c r="K224">
        <v>1</v>
      </c>
      <c r="L224">
        <v>134</v>
      </c>
      <c r="M224" s="21">
        <f t="shared" si="46"/>
        <v>532</v>
      </c>
      <c r="N224" s="20"/>
      <c r="O224" s="18">
        <f t="shared" si="47"/>
        <v>5071</v>
      </c>
      <c r="P224">
        <f t="shared" si="47"/>
        <v>1375</v>
      </c>
      <c r="Q224">
        <f t="shared" si="47"/>
        <v>16</v>
      </c>
      <c r="R224">
        <f t="shared" si="47"/>
        <v>665</v>
      </c>
      <c r="S224" s="21">
        <f t="shared" si="47"/>
        <v>2056</v>
      </c>
    </row>
    <row r="225" spans="2:19" ht="12.75">
      <c r="B225" t="s">
        <v>196</v>
      </c>
      <c r="C225" s="18">
        <v>2495</v>
      </c>
      <c r="D225">
        <v>1337</v>
      </c>
      <c r="E225">
        <v>7</v>
      </c>
      <c r="F225">
        <v>877</v>
      </c>
      <c r="G225" s="21">
        <f t="shared" si="45"/>
        <v>2221</v>
      </c>
      <c r="H225" s="20"/>
      <c r="I225" s="18">
        <v>3070</v>
      </c>
      <c r="J225">
        <v>604</v>
      </c>
      <c r="K225">
        <v>4</v>
      </c>
      <c r="L225">
        <v>278</v>
      </c>
      <c r="M225" s="21">
        <f t="shared" si="46"/>
        <v>886</v>
      </c>
      <c r="N225" s="20"/>
      <c r="O225" s="18">
        <f t="shared" si="47"/>
        <v>5565</v>
      </c>
      <c r="P225">
        <f t="shared" si="47"/>
        <v>1941</v>
      </c>
      <c r="Q225">
        <f t="shared" si="47"/>
        <v>11</v>
      </c>
      <c r="R225">
        <f t="shared" si="47"/>
        <v>1155</v>
      </c>
      <c r="S225" s="21">
        <f t="shared" si="47"/>
        <v>3107</v>
      </c>
    </row>
    <row r="226" spans="2:19" ht="12.75">
      <c r="B226" t="s">
        <v>197</v>
      </c>
      <c r="C226" s="18">
        <v>433</v>
      </c>
      <c r="D226">
        <v>410</v>
      </c>
      <c r="E226">
        <v>5</v>
      </c>
      <c r="F226">
        <v>202</v>
      </c>
      <c r="G226" s="21">
        <f t="shared" si="45"/>
        <v>617</v>
      </c>
      <c r="H226" s="20"/>
      <c r="I226" s="18">
        <v>419</v>
      </c>
      <c r="J226">
        <v>160</v>
      </c>
      <c r="K226">
        <v>1</v>
      </c>
      <c r="L226">
        <v>71</v>
      </c>
      <c r="M226" s="21">
        <f t="shared" si="46"/>
        <v>232</v>
      </c>
      <c r="N226" s="20"/>
      <c r="O226" s="18">
        <f t="shared" si="47"/>
        <v>852</v>
      </c>
      <c r="P226">
        <f t="shared" si="47"/>
        <v>570</v>
      </c>
      <c r="Q226">
        <f t="shared" si="47"/>
        <v>6</v>
      </c>
      <c r="R226">
        <f t="shared" si="47"/>
        <v>273</v>
      </c>
      <c r="S226" s="21">
        <f t="shared" si="47"/>
        <v>849</v>
      </c>
    </row>
    <row r="227" spans="2:19" ht="12.75">
      <c r="B227" t="s">
        <v>198</v>
      </c>
      <c r="C227" s="18">
        <v>1363</v>
      </c>
      <c r="D227">
        <v>819</v>
      </c>
      <c r="E227">
        <v>12</v>
      </c>
      <c r="F227">
        <v>507</v>
      </c>
      <c r="G227" s="21">
        <f t="shared" si="45"/>
        <v>1338</v>
      </c>
      <c r="H227" s="20"/>
      <c r="I227" s="18">
        <v>1532</v>
      </c>
      <c r="J227">
        <v>137</v>
      </c>
      <c r="K227">
        <v>2</v>
      </c>
      <c r="L227">
        <v>65</v>
      </c>
      <c r="M227" s="21">
        <f t="shared" si="46"/>
        <v>204</v>
      </c>
      <c r="N227" s="20"/>
      <c r="O227" s="18">
        <f t="shared" si="47"/>
        <v>2895</v>
      </c>
      <c r="P227">
        <f t="shared" si="47"/>
        <v>956</v>
      </c>
      <c r="Q227">
        <f t="shared" si="47"/>
        <v>14</v>
      </c>
      <c r="R227">
        <f t="shared" si="47"/>
        <v>572</v>
      </c>
      <c r="S227" s="21">
        <f t="shared" si="47"/>
        <v>1542</v>
      </c>
    </row>
    <row r="228" spans="2:19" ht="12.75">
      <c r="B228" t="s">
        <v>199</v>
      </c>
      <c r="C228" s="18">
        <v>4045</v>
      </c>
      <c r="D228">
        <v>1935</v>
      </c>
      <c r="E228">
        <v>22</v>
      </c>
      <c r="F228">
        <v>1465</v>
      </c>
      <c r="G228" s="21">
        <f t="shared" si="45"/>
        <v>3422</v>
      </c>
      <c r="H228" s="20"/>
      <c r="I228" s="18">
        <v>3884</v>
      </c>
      <c r="J228">
        <v>561</v>
      </c>
      <c r="K228">
        <v>5</v>
      </c>
      <c r="L228">
        <v>239</v>
      </c>
      <c r="M228" s="21">
        <f t="shared" si="46"/>
        <v>805</v>
      </c>
      <c r="N228" s="20"/>
      <c r="O228" s="18">
        <f t="shared" si="47"/>
        <v>7929</v>
      </c>
      <c r="P228">
        <f t="shared" si="47"/>
        <v>2496</v>
      </c>
      <c r="Q228">
        <f t="shared" si="47"/>
        <v>27</v>
      </c>
      <c r="R228">
        <f t="shared" si="47"/>
        <v>1704</v>
      </c>
      <c r="S228" s="21">
        <f t="shared" si="47"/>
        <v>4227</v>
      </c>
    </row>
    <row r="229" spans="2:19" ht="12.75">
      <c r="B229" t="s">
        <v>200</v>
      </c>
      <c r="C229" s="18">
        <v>665</v>
      </c>
      <c r="D229">
        <v>390</v>
      </c>
      <c r="E229">
        <v>11</v>
      </c>
      <c r="F229">
        <v>245</v>
      </c>
      <c r="G229" s="21">
        <f t="shared" si="45"/>
        <v>646</v>
      </c>
      <c r="H229" s="20"/>
      <c r="I229" s="18">
        <v>985</v>
      </c>
      <c r="J229">
        <v>263</v>
      </c>
      <c r="K229">
        <v>5</v>
      </c>
      <c r="L229">
        <v>89</v>
      </c>
      <c r="M229" s="21">
        <f t="shared" si="46"/>
        <v>357</v>
      </c>
      <c r="N229" s="20"/>
      <c r="O229" s="18">
        <f t="shared" si="47"/>
        <v>1650</v>
      </c>
      <c r="P229">
        <f t="shared" si="47"/>
        <v>653</v>
      </c>
      <c r="Q229">
        <f t="shared" si="47"/>
        <v>16</v>
      </c>
      <c r="R229">
        <f t="shared" si="47"/>
        <v>334</v>
      </c>
      <c r="S229" s="21">
        <f t="shared" si="47"/>
        <v>1003</v>
      </c>
    </row>
    <row r="230" spans="2:19" ht="12.75">
      <c r="B230" t="s">
        <v>201</v>
      </c>
      <c r="C230" s="18">
        <v>2909</v>
      </c>
      <c r="D230">
        <v>1169</v>
      </c>
      <c r="E230">
        <v>29</v>
      </c>
      <c r="F230">
        <v>785</v>
      </c>
      <c r="G230" s="21">
        <f t="shared" si="45"/>
        <v>1983</v>
      </c>
      <c r="H230" s="20"/>
      <c r="I230" s="18">
        <v>1370</v>
      </c>
      <c r="J230">
        <v>250</v>
      </c>
      <c r="K230">
        <v>2</v>
      </c>
      <c r="L230">
        <v>81</v>
      </c>
      <c r="M230" s="21">
        <f t="shared" si="46"/>
        <v>333</v>
      </c>
      <c r="N230" s="20"/>
      <c r="O230" s="18">
        <f t="shared" si="47"/>
        <v>4279</v>
      </c>
      <c r="P230">
        <f t="shared" si="47"/>
        <v>1419</v>
      </c>
      <c r="Q230">
        <f t="shared" si="47"/>
        <v>31</v>
      </c>
      <c r="R230">
        <f t="shared" si="47"/>
        <v>866</v>
      </c>
      <c r="S230" s="21">
        <f t="shared" si="47"/>
        <v>2316</v>
      </c>
    </row>
    <row r="231" spans="2:19" ht="12.75">
      <c r="B231" t="s">
        <v>202</v>
      </c>
      <c r="C231" s="18">
        <v>2362</v>
      </c>
      <c r="D231">
        <v>1035</v>
      </c>
      <c r="E231">
        <v>9</v>
      </c>
      <c r="F231">
        <v>627</v>
      </c>
      <c r="G231" s="21">
        <f t="shared" si="45"/>
        <v>1671</v>
      </c>
      <c r="H231" s="20"/>
      <c r="I231" s="18">
        <v>2837</v>
      </c>
      <c r="J231">
        <v>513</v>
      </c>
      <c r="K231">
        <v>5</v>
      </c>
      <c r="L231">
        <v>173</v>
      </c>
      <c r="M231" s="21">
        <f t="shared" si="46"/>
        <v>691</v>
      </c>
      <c r="N231" s="20"/>
      <c r="O231" s="18">
        <f t="shared" si="47"/>
        <v>5199</v>
      </c>
      <c r="P231">
        <f t="shared" si="47"/>
        <v>1548</v>
      </c>
      <c r="Q231">
        <f t="shared" si="47"/>
        <v>14</v>
      </c>
      <c r="R231">
        <f t="shared" si="47"/>
        <v>800</v>
      </c>
      <c r="S231" s="21">
        <f t="shared" si="47"/>
        <v>2362</v>
      </c>
    </row>
    <row r="232" spans="2:19" ht="12.75">
      <c r="B232" t="s">
        <v>203</v>
      </c>
      <c r="C232" s="18">
        <v>157</v>
      </c>
      <c r="D232">
        <v>108</v>
      </c>
      <c r="E232">
        <v>2</v>
      </c>
      <c r="F232">
        <v>106</v>
      </c>
      <c r="G232" s="21">
        <f t="shared" si="45"/>
        <v>216</v>
      </c>
      <c r="H232" s="20"/>
      <c r="I232" s="18">
        <v>282</v>
      </c>
      <c r="J232">
        <v>151</v>
      </c>
      <c r="K232">
        <v>3</v>
      </c>
      <c r="L232">
        <v>37</v>
      </c>
      <c r="M232" s="21">
        <f t="shared" si="46"/>
        <v>191</v>
      </c>
      <c r="N232" s="20"/>
      <c r="O232" s="18">
        <f t="shared" si="47"/>
        <v>439</v>
      </c>
      <c r="P232">
        <f t="shared" si="47"/>
        <v>259</v>
      </c>
      <c r="Q232">
        <f t="shared" si="47"/>
        <v>5</v>
      </c>
      <c r="R232">
        <f t="shared" si="47"/>
        <v>143</v>
      </c>
      <c r="S232" s="21">
        <f t="shared" si="47"/>
        <v>407</v>
      </c>
    </row>
    <row r="233" spans="2:19" ht="12.75">
      <c r="B233" t="s">
        <v>204</v>
      </c>
      <c r="C233" s="18">
        <v>104</v>
      </c>
      <c r="D233">
        <v>60</v>
      </c>
      <c r="E233">
        <v>1</v>
      </c>
      <c r="F233">
        <v>46</v>
      </c>
      <c r="G233" s="21">
        <f t="shared" si="45"/>
        <v>107</v>
      </c>
      <c r="H233" s="20"/>
      <c r="I233" s="18">
        <v>48</v>
      </c>
      <c r="J233">
        <v>46</v>
      </c>
      <c r="K233">
        <v>1</v>
      </c>
      <c r="L233">
        <v>10</v>
      </c>
      <c r="M233" s="21">
        <f t="shared" si="46"/>
        <v>57</v>
      </c>
      <c r="N233" s="20"/>
      <c r="O233" s="18">
        <f t="shared" si="47"/>
        <v>152</v>
      </c>
      <c r="P233">
        <f t="shared" si="47"/>
        <v>106</v>
      </c>
      <c r="Q233">
        <f t="shared" si="47"/>
        <v>2</v>
      </c>
      <c r="R233">
        <f t="shared" si="47"/>
        <v>56</v>
      </c>
      <c r="S233" s="21">
        <f t="shared" si="47"/>
        <v>164</v>
      </c>
    </row>
    <row r="234" spans="2:19" ht="12.75">
      <c r="B234" t="s">
        <v>205</v>
      </c>
      <c r="C234" s="18">
        <v>20218</v>
      </c>
      <c r="D234">
        <v>250</v>
      </c>
      <c r="E234">
        <v>3</v>
      </c>
      <c r="F234">
        <v>207</v>
      </c>
      <c r="G234" s="21">
        <f t="shared" si="45"/>
        <v>460</v>
      </c>
      <c r="H234" s="20"/>
      <c r="I234" s="18">
        <v>787</v>
      </c>
      <c r="J234">
        <v>299</v>
      </c>
      <c r="K234">
        <v>5</v>
      </c>
      <c r="L234">
        <v>144</v>
      </c>
      <c r="M234" s="21">
        <f t="shared" si="46"/>
        <v>448</v>
      </c>
      <c r="N234" s="20"/>
      <c r="O234" s="18">
        <f t="shared" si="47"/>
        <v>21005</v>
      </c>
      <c r="P234">
        <f t="shared" si="47"/>
        <v>549</v>
      </c>
      <c r="Q234">
        <f t="shared" si="47"/>
        <v>8</v>
      </c>
      <c r="R234">
        <f t="shared" si="47"/>
        <v>351</v>
      </c>
      <c r="S234" s="21">
        <f t="shared" si="47"/>
        <v>908</v>
      </c>
    </row>
    <row r="235" spans="2:19" ht="12.75">
      <c r="B235" t="s">
        <v>206</v>
      </c>
      <c r="C235" s="18">
        <v>3277</v>
      </c>
      <c r="D235">
        <v>164</v>
      </c>
      <c r="E235">
        <v>1</v>
      </c>
      <c r="F235">
        <v>113</v>
      </c>
      <c r="G235" s="21">
        <f t="shared" si="45"/>
        <v>278</v>
      </c>
      <c r="H235" s="20"/>
      <c r="I235" s="18">
        <v>618</v>
      </c>
      <c r="J235">
        <v>320</v>
      </c>
      <c r="K235">
        <v>1</v>
      </c>
      <c r="L235">
        <v>155</v>
      </c>
      <c r="M235" s="21">
        <f t="shared" si="46"/>
        <v>476</v>
      </c>
      <c r="N235" s="20"/>
      <c r="O235" s="18">
        <f t="shared" si="47"/>
        <v>3895</v>
      </c>
      <c r="P235">
        <f t="shared" si="47"/>
        <v>484</v>
      </c>
      <c r="Q235">
        <f t="shared" si="47"/>
        <v>2</v>
      </c>
      <c r="R235">
        <f t="shared" si="47"/>
        <v>268</v>
      </c>
      <c r="S235" s="21">
        <f t="shared" si="47"/>
        <v>754</v>
      </c>
    </row>
    <row r="236" spans="2:19" ht="12.75">
      <c r="B236" t="s">
        <v>207</v>
      </c>
      <c r="C236" s="18">
        <v>8741</v>
      </c>
      <c r="D236">
        <v>274</v>
      </c>
      <c r="E236">
        <v>7</v>
      </c>
      <c r="F236">
        <v>240</v>
      </c>
      <c r="G236" s="21">
        <f t="shared" si="45"/>
        <v>521</v>
      </c>
      <c r="H236" s="20"/>
      <c r="I236" s="18">
        <v>209</v>
      </c>
      <c r="J236">
        <v>83</v>
      </c>
      <c r="K236">
        <v>2</v>
      </c>
      <c r="L236">
        <v>90</v>
      </c>
      <c r="M236" s="21">
        <f t="shared" si="46"/>
        <v>175</v>
      </c>
      <c r="N236" s="20"/>
      <c r="O236" s="18">
        <f t="shared" si="47"/>
        <v>8950</v>
      </c>
      <c r="P236">
        <f t="shared" si="47"/>
        <v>357</v>
      </c>
      <c r="Q236">
        <f t="shared" si="47"/>
        <v>9</v>
      </c>
      <c r="R236">
        <f t="shared" si="47"/>
        <v>330</v>
      </c>
      <c r="S236" s="21">
        <f t="shared" si="47"/>
        <v>696</v>
      </c>
    </row>
    <row r="237" spans="2:19" ht="12.75">
      <c r="B237" t="s">
        <v>208</v>
      </c>
      <c r="C237" s="18">
        <v>604</v>
      </c>
      <c r="D237">
        <v>416</v>
      </c>
      <c r="E237">
        <v>10</v>
      </c>
      <c r="F237">
        <v>274</v>
      </c>
      <c r="G237" s="21">
        <f t="shared" si="45"/>
        <v>700</v>
      </c>
      <c r="H237" s="20"/>
      <c r="I237" s="18">
        <v>732</v>
      </c>
      <c r="J237">
        <v>151</v>
      </c>
      <c r="K237">
        <v>1</v>
      </c>
      <c r="L237">
        <v>41</v>
      </c>
      <c r="M237" s="21">
        <f t="shared" si="46"/>
        <v>193</v>
      </c>
      <c r="N237" s="20"/>
      <c r="O237" s="18">
        <f t="shared" si="47"/>
        <v>1336</v>
      </c>
      <c r="P237">
        <f t="shared" si="47"/>
        <v>567</v>
      </c>
      <c r="Q237">
        <f t="shared" si="47"/>
        <v>11</v>
      </c>
      <c r="R237">
        <f t="shared" si="47"/>
        <v>315</v>
      </c>
      <c r="S237" s="21">
        <f t="shared" si="47"/>
        <v>893</v>
      </c>
    </row>
    <row r="238" spans="2:19" ht="12.75">
      <c r="B238" t="s">
        <v>209</v>
      </c>
      <c r="C238" s="18">
        <v>676</v>
      </c>
      <c r="D238">
        <v>465</v>
      </c>
      <c r="E238">
        <v>9</v>
      </c>
      <c r="F238">
        <v>282</v>
      </c>
      <c r="G238" s="21">
        <f t="shared" si="45"/>
        <v>756</v>
      </c>
      <c r="H238" s="20"/>
      <c r="I238" s="18">
        <v>639</v>
      </c>
      <c r="J238">
        <v>260</v>
      </c>
      <c r="K238">
        <v>4</v>
      </c>
      <c r="L238">
        <v>96</v>
      </c>
      <c r="M238" s="21">
        <f t="shared" si="46"/>
        <v>360</v>
      </c>
      <c r="N238" s="20"/>
      <c r="O238" s="18">
        <f t="shared" si="47"/>
        <v>1315</v>
      </c>
      <c r="P238">
        <f t="shared" si="47"/>
        <v>725</v>
      </c>
      <c r="Q238">
        <f t="shared" si="47"/>
        <v>13</v>
      </c>
      <c r="R238">
        <f t="shared" si="47"/>
        <v>378</v>
      </c>
      <c r="S238" s="21">
        <f t="shared" si="47"/>
        <v>1116</v>
      </c>
    </row>
    <row r="239" spans="1:19" s="2" customFormat="1" ht="12.75">
      <c r="A239" s="22"/>
      <c r="B239" s="23" t="s">
        <v>25</v>
      </c>
      <c r="C239" s="24">
        <f>SUM(C221:C238)</f>
        <v>88248</v>
      </c>
      <c r="D239" s="25">
        <f>SUM(D221:D238)</f>
        <v>31285</v>
      </c>
      <c r="E239" s="25">
        <f>SUM(E221:E238)</f>
        <v>407</v>
      </c>
      <c r="F239" s="25">
        <f>SUM(F221:F238)</f>
        <v>20171</v>
      </c>
      <c r="G239" s="25">
        <f>SUM(G221:G238)</f>
        <v>51863</v>
      </c>
      <c r="H239" s="21"/>
      <c r="I239" s="24">
        <f>SUM(I221:I238)</f>
        <v>26450</v>
      </c>
      <c r="J239" s="25">
        <f>SUM(J221:J238)</f>
        <v>5094</v>
      </c>
      <c r="K239" s="25">
        <f>SUM(K221:K238)</f>
        <v>50</v>
      </c>
      <c r="L239" s="25">
        <f>SUM(L221:L238)</f>
        <v>2144</v>
      </c>
      <c r="M239" s="25">
        <f>SUM(M221:M238)</f>
        <v>7288</v>
      </c>
      <c r="N239" s="21"/>
      <c r="O239" s="24">
        <f t="shared" si="47"/>
        <v>114698</v>
      </c>
      <c r="P239" s="25">
        <f t="shared" si="47"/>
        <v>36379</v>
      </c>
      <c r="Q239" s="25">
        <f t="shared" si="47"/>
        <v>457</v>
      </c>
      <c r="R239" s="25">
        <f t="shared" si="47"/>
        <v>22315</v>
      </c>
      <c r="S239" s="25">
        <f t="shared" si="47"/>
        <v>59151</v>
      </c>
    </row>
    <row r="240" spans="1:19" ht="12.75">
      <c r="A240" s="1" t="s">
        <v>210</v>
      </c>
      <c r="C240" s="18"/>
      <c r="G240" s="21"/>
      <c r="H240" s="20"/>
      <c r="I240" s="18"/>
      <c r="M240" s="21"/>
      <c r="N240" s="20"/>
      <c r="O240" s="18"/>
      <c r="S240" s="21"/>
    </row>
    <row r="241" spans="2:19" ht="12.75">
      <c r="B241" t="s">
        <v>11</v>
      </c>
      <c r="C241" s="18">
        <v>4821</v>
      </c>
      <c r="D241">
        <v>1966</v>
      </c>
      <c r="E241">
        <v>37</v>
      </c>
      <c r="F241">
        <v>1117</v>
      </c>
      <c r="G241" s="21">
        <f aca="true" t="shared" si="48" ref="G241:G252">SUM(D241:F241)</f>
        <v>3120</v>
      </c>
      <c r="H241" s="20"/>
      <c r="I241" s="18">
        <v>1392</v>
      </c>
      <c r="J241">
        <v>369</v>
      </c>
      <c r="K241">
        <v>5</v>
      </c>
      <c r="L241">
        <v>159</v>
      </c>
      <c r="M241" s="21">
        <f aca="true" t="shared" si="49" ref="M241:M252">SUM(J241:L241)</f>
        <v>533</v>
      </c>
      <c r="N241" s="20"/>
      <c r="O241" s="18">
        <f aca="true" t="shared" si="50" ref="O241:S253">C241+I241</f>
        <v>6213</v>
      </c>
      <c r="P241">
        <f t="shared" si="50"/>
        <v>2335</v>
      </c>
      <c r="Q241">
        <f t="shared" si="50"/>
        <v>42</v>
      </c>
      <c r="R241">
        <f t="shared" si="50"/>
        <v>1276</v>
      </c>
      <c r="S241" s="21">
        <f t="shared" si="50"/>
        <v>3653</v>
      </c>
    </row>
    <row r="242" spans="2:19" ht="12.75">
      <c r="B242" t="s">
        <v>211</v>
      </c>
      <c r="C242" s="18">
        <v>1559</v>
      </c>
      <c r="D242">
        <v>745</v>
      </c>
      <c r="E242">
        <v>19</v>
      </c>
      <c r="F242">
        <v>315</v>
      </c>
      <c r="G242" s="21">
        <f t="shared" si="48"/>
        <v>1079</v>
      </c>
      <c r="H242" s="20"/>
      <c r="I242" s="18">
        <v>1997</v>
      </c>
      <c r="J242">
        <v>529</v>
      </c>
      <c r="K242">
        <v>4</v>
      </c>
      <c r="L242">
        <v>150</v>
      </c>
      <c r="M242" s="21">
        <f t="shared" si="49"/>
        <v>683</v>
      </c>
      <c r="N242" s="20"/>
      <c r="O242" s="18">
        <f t="shared" si="50"/>
        <v>3556</v>
      </c>
      <c r="P242">
        <f t="shared" si="50"/>
        <v>1274</v>
      </c>
      <c r="Q242">
        <f t="shared" si="50"/>
        <v>23</v>
      </c>
      <c r="R242">
        <f t="shared" si="50"/>
        <v>465</v>
      </c>
      <c r="S242" s="21">
        <f t="shared" si="50"/>
        <v>1762</v>
      </c>
    </row>
    <row r="243" spans="2:19" ht="12.75">
      <c r="B243" t="s">
        <v>212</v>
      </c>
      <c r="C243" s="18">
        <v>1650</v>
      </c>
      <c r="D243">
        <v>1000</v>
      </c>
      <c r="E243">
        <v>24</v>
      </c>
      <c r="F243">
        <v>424</v>
      </c>
      <c r="G243" s="21">
        <f t="shared" si="48"/>
        <v>1448</v>
      </c>
      <c r="H243" s="20"/>
      <c r="I243" s="18">
        <v>2301</v>
      </c>
      <c r="J243">
        <v>525</v>
      </c>
      <c r="K243">
        <v>4</v>
      </c>
      <c r="L243">
        <v>186</v>
      </c>
      <c r="M243" s="21">
        <f t="shared" si="49"/>
        <v>715</v>
      </c>
      <c r="N243" s="20"/>
      <c r="O243" s="18">
        <f t="shared" si="50"/>
        <v>3951</v>
      </c>
      <c r="P243">
        <f t="shared" si="50"/>
        <v>1525</v>
      </c>
      <c r="Q243">
        <f t="shared" si="50"/>
        <v>28</v>
      </c>
      <c r="R243">
        <f t="shared" si="50"/>
        <v>610</v>
      </c>
      <c r="S243" s="21">
        <f t="shared" si="50"/>
        <v>2163</v>
      </c>
    </row>
    <row r="244" spans="2:19" ht="12.75">
      <c r="B244" t="s">
        <v>213</v>
      </c>
      <c r="C244" s="18">
        <v>4019</v>
      </c>
      <c r="D244">
        <v>2104</v>
      </c>
      <c r="E244">
        <v>42</v>
      </c>
      <c r="F244">
        <v>1142</v>
      </c>
      <c r="G244" s="21">
        <f t="shared" si="48"/>
        <v>3288</v>
      </c>
      <c r="H244" s="20"/>
      <c r="I244" s="18">
        <v>3619</v>
      </c>
      <c r="J244">
        <v>1198</v>
      </c>
      <c r="K244">
        <v>12</v>
      </c>
      <c r="L244">
        <v>400</v>
      </c>
      <c r="M244" s="21">
        <f t="shared" si="49"/>
        <v>1610</v>
      </c>
      <c r="N244" s="20"/>
      <c r="O244" s="18">
        <f t="shared" si="50"/>
        <v>7638</v>
      </c>
      <c r="P244">
        <f t="shared" si="50"/>
        <v>3302</v>
      </c>
      <c r="Q244">
        <f t="shared" si="50"/>
        <v>54</v>
      </c>
      <c r="R244">
        <f t="shared" si="50"/>
        <v>1542</v>
      </c>
      <c r="S244" s="21">
        <f t="shared" si="50"/>
        <v>4898</v>
      </c>
    </row>
    <row r="245" spans="2:19" ht="12.75">
      <c r="B245" t="s">
        <v>214</v>
      </c>
      <c r="C245" s="18">
        <v>130</v>
      </c>
      <c r="D245">
        <v>54</v>
      </c>
      <c r="E245">
        <v>15</v>
      </c>
      <c r="F245">
        <v>38</v>
      </c>
      <c r="G245" s="21">
        <f t="shared" si="48"/>
        <v>107</v>
      </c>
      <c r="H245" s="20"/>
      <c r="I245" s="18">
        <v>24</v>
      </c>
      <c r="J245">
        <v>14</v>
      </c>
      <c r="K245">
        <v>0</v>
      </c>
      <c r="L245">
        <v>1</v>
      </c>
      <c r="M245" s="21">
        <f t="shared" si="49"/>
        <v>15</v>
      </c>
      <c r="N245" s="20"/>
      <c r="O245" s="18">
        <f t="shared" si="50"/>
        <v>154</v>
      </c>
      <c r="P245">
        <f t="shared" si="50"/>
        <v>68</v>
      </c>
      <c r="Q245">
        <f t="shared" si="50"/>
        <v>15</v>
      </c>
      <c r="R245">
        <f t="shared" si="50"/>
        <v>39</v>
      </c>
      <c r="S245" s="21">
        <f t="shared" si="50"/>
        <v>122</v>
      </c>
    </row>
    <row r="246" spans="2:19" ht="12.75">
      <c r="B246" t="s">
        <v>215</v>
      </c>
      <c r="C246" s="18">
        <v>2016</v>
      </c>
      <c r="D246">
        <v>711</v>
      </c>
      <c r="E246">
        <v>6</v>
      </c>
      <c r="F246">
        <v>373</v>
      </c>
      <c r="G246" s="21">
        <f t="shared" si="48"/>
        <v>1090</v>
      </c>
      <c r="H246" s="20"/>
      <c r="I246" s="18">
        <v>819</v>
      </c>
      <c r="J246">
        <v>274</v>
      </c>
      <c r="K246">
        <v>4</v>
      </c>
      <c r="L246">
        <v>121</v>
      </c>
      <c r="M246" s="21">
        <f t="shared" si="49"/>
        <v>399</v>
      </c>
      <c r="N246" s="20"/>
      <c r="O246" s="18">
        <f t="shared" si="50"/>
        <v>2835</v>
      </c>
      <c r="P246">
        <f t="shared" si="50"/>
        <v>985</v>
      </c>
      <c r="Q246">
        <f t="shared" si="50"/>
        <v>10</v>
      </c>
      <c r="R246">
        <f t="shared" si="50"/>
        <v>494</v>
      </c>
      <c r="S246" s="21">
        <f t="shared" si="50"/>
        <v>1489</v>
      </c>
    </row>
    <row r="247" spans="2:19" ht="12.75">
      <c r="B247" t="s">
        <v>216</v>
      </c>
      <c r="C247" s="18">
        <v>404</v>
      </c>
      <c r="D247">
        <v>228</v>
      </c>
      <c r="E247">
        <v>21</v>
      </c>
      <c r="F247">
        <v>148</v>
      </c>
      <c r="G247" s="21">
        <f t="shared" si="48"/>
        <v>397</v>
      </c>
      <c r="H247" s="20"/>
      <c r="I247" s="18">
        <v>416</v>
      </c>
      <c r="J247">
        <v>139</v>
      </c>
      <c r="K247">
        <v>1</v>
      </c>
      <c r="L247">
        <v>34</v>
      </c>
      <c r="M247" s="21">
        <f t="shared" si="49"/>
        <v>174</v>
      </c>
      <c r="N247" s="20"/>
      <c r="O247" s="18">
        <f t="shared" si="50"/>
        <v>820</v>
      </c>
      <c r="P247">
        <f t="shared" si="50"/>
        <v>367</v>
      </c>
      <c r="Q247">
        <f t="shared" si="50"/>
        <v>22</v>
      </c>
      <c r="R247">
        <f t="shared" si="50"/>
        <v>182</v>
      </c>
      <c r="S247" s="21">
        <f t="shared" si="50"/>
        <v>571</v>
      </c>
    </row>
    <row r="248" spans="2:19" ht="12.75">
      <c r="B248" t="s">
        <v>217</v>
      </c>
      <c r="C248" s="18">
        <v>1818</v>
      </c>
      <c r="D248">
        <v>815</v>
      </c>
      <c r="E248">
        <v>13</v>
      </c>
      <c r="F248">
        <v>450</v>
      </c>
      <c r="G248" s="21">
        <f t="shared" si="48"/>
        <v>1278</v>
      </c>
      <c r="H248" s="20"/>
      <c r="I248" s="18">
        <v>1435</v>
      </c>
      <c r="J248">
        <v>460</v>
      </c>
      <c r="K248">
        <v>1</v>
      </c>
      <c r="L248">
        <v>129</v>
      </c>
      <c r="M248" s="21">
        <f t="shared" si="49"/>
        <v>590</v>
      </c>
      <c r="N248" s="20"/>
      <c r="O248" s="18">
        <f t="shared" si="50"/>
        <v>3253</v>
      </c>
      <c r="P248">
        <f t="shared" si="50"/>
        <v>1275</v>
      </c>
      <c r="Q248">
        <f t="shared" si="50"/>
        <v>14</v>
      </c>
      <c r="R248">
        <f t="shared" si="50"/>
        <v>579</v>
      </c>
      <c r="S248" s="21">
        <f t="shared" si="50"/>
        <v>1868</v>
      </c>
    </row>
    <row r="249" spans="2:19" ht="12.75">
      <c r="B249" t="s">
        <v>218</v>
      </c>
      <c r="C249" s="18">
        <v>1593</v>
      </c>
      <c r="D249">
        <v>731</v>
      </c>
      <c r="E249">
        <v>2</v>
      </c>
      <c r="F249">
        <v>381</v>
      </c>
      <c r="G249" s="21">
        <f t="shared" si="48"/>
        <v>1114</v>
      </c>
      <c r="H249" s="20"/>
      <c r="I249" s="18">
        <v>1828</v>
      </c>
      <c r="J249">
        <v>384</v>
      </c>
      <c r="K249">
        <v>4</v>
      </c>
      <c r="L249">
        <v>138</v>
      </c>
      <c r="M249" s="21">
        <f t="shared" si="49"/>
        <v>526</v>
      </c>
      <c r="N249" s="20"/>
      <c r="O249" s="18">
        <f t="shared" si="50"/>
        <v>3421</v>
      </c>
      <c r="P249">
        <f t="shared" si="50"/>
        <v>1115</v>
      </c>
      <c r="Q249">
        <f t="shared" si="50"/>
        <v>6</v>
      </c>
      <c r="R249">
        <f t="shared" si="50"/>
        <v>519</v>
      </c>
      <c r="S249" s="21">
        <f t="shared" si="50"/>
        <v>1640</v>
      </c>
    </row>
    <row r="250" spans="2:19" ht="12.75">
      <c r="B250" t="s">
        <v>219</v>
      </c>
      <c r="C250" s="18">
        <v>312</v>
      </c>
      <c r="D250">
        <v>109</v>
      </c>
      <c r="E250">
        <v>17</v>
      </c>
      <c r="F250">
        <v>63</v>
      </c>
      <c r="G250" s="21">
        <f t="shared" si="48"/>
        <v>189</v>
      </c>
      <c r="H250" s="20"/>
      <c r="I250" s="18">
        <v>95</v>
      </c>
      <c r="J250">
        <v>26</v>
      </c>
      <c r="K250">
        <v>1</v>
      </c>
      <c r="L250">
        <v>6</v>
      </c>
      <c r="M250" s="21">
        <f t="shared" si="49"/>
        <v>33</v>
      </c>
      <c r="N250" s="20"/>
      <c r="O250" s="18">
        <f t="shared" si="50"/>
        <v>407</v>
      </c>
      <c r="P250">
        <f t="shared" si="50"/>
        <v>135</v>
      </c>
      <c r="Q250">
        <f t="shared" si="50"/>
        <v>18</v>
      </c>
      <c r="R250">
        <f t="shared" si="50"/>
        <v>69</v>
      </c>
      <c r="S250" s="21">
        <f t="shared" si="50"/>
        <v>222</v>
      </c>
    </row>
    <row r="251" spans="2:19" ht="12.75">
      <c r="B251" t="s">
        <v>220</v>
      </c>
      <c r="C251" s="18">
        <v>1047</v>
      </c>
      <c r="D251">
        <v>554</v>
      </c>
      <c r="E251">
        <v>26</v>
      </c>
      <c r="F251">
        <v>279</v>
      </c>
      <c r="G251" s="21">
        <f t="shared" si="48"/>
        <v>859</v>
      </c>
      <c r="H251" s="20"/>
      <c r="I251" s="18">
        <v>1384</v>
      </c>
      <c r="J251">
        <v>386</v>
      </c>
      <c r="K251">
        <v>4</v>
      </c>
      <c r="L251">
        <v>108</v>
      </c>
      <c r="M251" s="21">
        <f t="shared" si="49"/>
        <v>498</v>
      </c>
      <c r="N251" s="20"/>
      <c r="O251" s="18">
        <f t="shared" si="50"/>
        <v>2431</v>
      </c>
      <c r="P251">
        <f t="shared" si="50"/>
        <v>940</v>
      </c>
      <c r="Q251">
        <f t="shared" si="50"/>
        <v>30</v>
      </c>
      <c r="R251">
        <f t="shared" si="50"/>
        <v>387</v>
      </c>
      <c r="S251" s="21">
        <f t="shared" si="50"/>
        <v>1357</v>
      </c>
    </row>
    <row r="252" spans="2:19" ht="12.75">
      <c r="B252" t="s">
        <v>221</v>
      </c>
      <c r="C252" s="18">
        <v>1486</v>
      </c>
      <c r="D252">
        <v>691</v>
      </c>
      <c r="E252">
        <v>0</v>
      </c>
      <c r="F252">
        <v>346</v>
      </c>
      <c r="G252" s="21">
        <f t="shared" si="48"/>
        <v>1037</v>
      </c>
      <c r="H252" s="20"/>
      <c r="I252" s="18">
        <v>2955</v>
      </c>
      <c r="J252">
        <v>699</v>
      </c>
      <c r="K252">
        <v>12</v>
      </c>
      <c r="L252">
        <v>193</v>
      </c>
      <c r="M252" s="21">
        <f t="shared" si="49"/>
        <v>904</v>
      </c>
      <c r="N252" s="20"/>
      <c r="O252" s="18">
        <f t="shared" si="50"/>
        <v>4441</v>
      </c>
      <c r="P252">
        <f t="shared" si="50"/>
        <v>1390</v>
      </c>
      <c r="Q252">
        <f t="shared" si="50"/>
        <v>12</v>
      </c>
      <c r="R252">
        <f t="shared" si="50"/>
        <v>539</v>
      </c>
      <c r="S252" s="21">
        <f t="shared" si="50"/>
        <v>1941</v>
      </c>
    </row>
    <row r="253" spans="1:19" s="2" customFormat="1" ht="12.75">
      <c r="A253" s="22"/>
      <c r="B253" s="23" t="s">
        <v>25</v>
      </c>
      <c r="C253" s="24">
        <f>SUM(C241:C252)</f>
        <v>20855</v>
      </c>
      <c r="D253" s="25">
        <f>SUM(D241:D252)</f>
        <v>9708</v>
      </c>
      <c r="E253" s="25">
        <f>SUM(E241:E252)</f>
        <v>222</v>
      </c>
      <c r="F253" s="25">
        <f>SUM(F241:F252)</f>
        <v>5076</v>
      </c>
      <c r="G253" s="25">
        <f>SUM(G241:G252)</f>
        <v>15006</v>
      </c>
      <c r="H253" s="21"/>
      <c r="I253" s="24">
        <f>SUM(I241:I252)</f>
        <v>18265</v>
      </c>
      <c r="J253" s="25">
        <f>SUM(J241:J252)</f>
        <v>5003</v>
      </c>
      <c r="K253" s="25">
        <f>SUM(K241:K252)</f>
        <v>52</v>
      </c>
      <c r="L253" s="25">
        <f>SUM(L241:L252)</f>
        <v>1625</v>
      </c>
      <c r="M253" s="25">
        <f>SUM(M241:M252)</f>
        <v>6680</v>
      </c>
      <c r="N253" s="21"/>
      <c r="O253" s="24">
        <f t="shared" si="50"/>
        <v>39120</v>
      </c>
      <c r="P253" s="25">
        <f t="shared" si="50"/>
        <v>14711</v>
      </c>
      <c r="Q253" s="25">
        <f t="shared" si="50"/>
        <v>274</v>
      </c>
      <c r="R253" s="25">
        <f t="shared" si="50"/>
        <v>6701</v>
      </c>
      <c r="S253" s="25">
        <f t="shared" si="50"/>
        <v>21686</v>
      </c>
    </row>
    <row r="254" spans="1:19" ht="12.75">
      <c r="A254" s="1" t="s">
        <v>222</v>
      </c>
      <c r="C254" s="18"/>
      <c r="G254" s="21"/>
      <c r="H254" s="20"/>
      <c r="I254" s="18"/>
      <c r="M254" s="21"/>
      <c r="N254" s="20"/>
      <c r="O254" s="18"/>
      <c r="S254" s="21"/>
    </row>
    <row r="255" spans="2:19" ht="12.75">
      <c r="B255" t="s">
        <v>11</v>
      </c>
      <c r="C255" s="18">
        <v>2725</v>
      </c>
      <c r="D255">
        <v>1017</v>
      </c>
      <c r="E255">
        <v>24</v>
      </c>
      <c r="F255">
        <v>800</v>
      </c>
      <c r="G255" s="21">
        <f aca="true" t="shared" si="51" ref="G255:G267">SUM(D255:F255)</f>
        <v>1841</v>
      </c>
      <c r="H255" s="20"/>
      <c r="I255" s="18">
        <v>2109</v>
      </c>
      <c r="J255">
        <v>531</v>
      </c>
      <c r="K255">
        <v>7</v>
      </c>
      <c r="L255">
        <v>503</v>
      </c>
      <c r="M255" s="21">
        <f aca="true" t="shared" si="52" ref="M255:M267">SUM(J255:L255)</f>
        <v>1041</v>
      </c>
      <c r="N255" s="20"/>
      <c r="O255" s="18">
        <f aca="true" t="shared" si="53" ref="O255:S268">C255+I255</f>
        <v>4834</v>
      </c>
      <c r="P255">
        <f t="shared" si="53"/>
        <v>1548</v>
      </c>
      <c r="Q255">
        <f t="shared" si="53"/>
        <v>31</v>
      </c>
      <c r="R255">
        <f t="shared" si="53"/>
        <v>1303</v>
      </c>
      <c r="S255" s="21">
        <f t="shared" si="53"/>
        <v>2882</v>
      </c>
    </row>
    <row r="256" spans="2:19" ht="12.75">
      <c r="B256" t="s">
        <v>223</v>
      </c>
      <c r="C256" s="18">
        <v>349</v>
      </c>
      <c r="D256">
        <v>288</v>
      </c>
      <c r="E256">
        <v>3</v>
      </c>
      <c r="F256">
        <v>183</v>
      </c>
      <c r="G256" s="21">
        <f t="shared" si="51"/>
        <v>474</v>
      </c>
      <c r="H256" s="20"/>
      <c r="I256" s="18">
        <v>362</v>
      </c>
      <c r="J256">
        <v>364</v>
      </c>
      <c r="K256">
        <v>3</v>
      </c>
      <c r="L256">
        <v>181</v>
      </c>
      <c r="M256" s="21">
        <f t="shared" si="52"/>
        <v>548</v>
      </c>
      <c r="N256" s="20"/>
      <c r="O256" s="18">
        <f t="shared" si="53"/>
        <v>711</v>
      </c>
      <c r="P256">
        <f t="shared" si="53"/>
        <v>652</v>
      </c>
      <c r="Q256">
        <f t="shared" si="53"/>
        <v>6</v>
      </c>
      <c r="R256">
        <f t="shared" si="53"/>
        <v>364</v>
      </c>
      <c r="S256" s="21">
        <f t="shared" si="53"/>
        <v>1022</v>
      </c>
    </row>
    <row r="257" spans="2:19" ht="12.75">
      <c r="B257" t="s">
        <v>224</v>
      </c>
      <c r="C257" s="18">
        <v>123</v>
      </c>
      <c r="D257">
        <v>146</v>
      </c>
      <c r="E257">
        <v>4</v>
      </c>
      <c r="F257">
        <v>74</v>
      </c>
      <c r="G257" s="21">
        <f t="shared" si="51"/>
        <v>224</v>
      </c>
      <c r="H257" s="20"/>
      <c r="I257" s="18">
        <v>287</v>
      </c>
      <c r="J257">
        <v>263</v>
      </c>
      <c r="K257">
        <v>8</v>
      </c>
      <c r="L257">
        <v>58</v>
      </c>
      <c r="M257" s="21">
        <f t="shared" si="52"/>
        <v>329</v>
      </c>
      <c r="N257" s="20"/>
      <c r="O257" s="18">
        <f t="shared" si="53"/>
        <v>410</v>
      </c>
      <c r="P257">
        <f t="shared" si="53"/>
        <v>409</v>
      </c>
      <c r="Q257">
        <f t="shared" si="53"/>
        <v>12</v>
      </c>
      <c r="R257">
        <f t="shared" si="53"/>
        <v>132</v>
      </c>
      <c r="S257" s="21">
        <f t="shared" si="53"/>
        <v>553</v>
      </c>
    </row>
    <row r="258" spans="2:19" ht="12.75">
      <c r="B258" t="s">
        <v>225</v>
      </c>
      <c r="C258" s="18">
        <v>46</v>
      </c>
      <c r="D258">
        <v>48</v>
      </c>
      <c r="E258">
        <v>1</v>
      </c>
      <c r="F258">
        <v>31</v>
      </c>
      <c r="G258" s="21">
        <f t="shared" si="51"/>
        <v>80</v>
      </c>
      <c r="H258" s="20"/>
      <c r="I258" s="18">
        <v>94</v>
      </c>
      <c r="J258">
        <v>85</v>
      </c>
      <c r="K258">
        <v>1</v>
      </c>
      <c r="L258">
        <v>12</v>
      </c>
      <c r="M258" s="21">
        <f t="shared" si="52"/>
        <v>98</v>
      </c>
      <c r="N258" s="20"/>
      <c r="O258" s="18">
        <f t="shared" si="53"/>
        <v>140</v>
      </c>
      <c r="P258">
        <f t="shared" si="53"/>
        <v>133</v>
      </c>
      <c r="Q258">
        <f t="shared" si="53"/>
        <v>2</v>
      </c>
      <c r="R258">
        <f t="shared" si="53"/>
        <v>43</v>
      </c>
      <c r="S258" s="21">
        <f t="shared" si="53"/>
        <v>178</v>
      </c>
    </row>
    <row r="259" spans="2:19" ht="12.75">
      <c r="B259" t="s">
        <v>226</v>
      </c>
      <c r="C259" s="18">
        <v>460</v>
      </c>
      <c r="D259">
        <v>455</v>
      </c>
      <c r="E259">
        <v>8</v>
      </c>
      <c r="F259">
        <v>251</v>
      </c>
      <c r="G259" s="21">
        <f t="shared" si="51"/>
        <v>714</v>
      </c>
      <c r="H259" s="20"/>
      <c r="I259" s="18">
        <v>516</v>
      </c>
      <c r="J259">
        <v>426</v>
      </c>
      <c r="K259">
        <v>6</v>
      </c>
      <c r="L259">
        <v>191</v>
      </c>
      <c r="M259" s="21">
        <f t="shared" si="52"/>
        <v>623</v>
      </c>
      <c r="N259" s="20"/>
      <c r="O259" s="18">
        <f t="shared" si="53"/>
        <v>976</v>
      </c>
      <c r="P259">
        <f t="shared" si="53"/>
        <v>881</v>
      </c>
      <c r="Q259">
        <f t="shared" si="53"/>
        <v>14</v>
      </c>
      <c r="R259">
        <f t="shared" si="53"/>
        <v>442</v>
      </c>
      <c r="S259" s="21">
        <f t="shared" si="53"/>
        <v>1337</v>
      </c>
    </row>
    <row r="260" spans="2:19" ht="12.75">
      <c r="B260" t="s">
        <v>227</v>
      </c>
      <c r="C260" s="18">
        <v>247</v>
      </c>
      <c r="D260">
        <v>185</v>
      </c>
      <c r="E260">
        <v>6</v>
      </c>
      <c r="F260">
        <v>105</v>
      </c>
      <c r="G260" s="21">
        <f t="shared" si="51"/>
        <v>296</v>
      </c>
      <c r="H260" s="20"/>
      <c r="I260" s="18">
        <v>340</v>
      </c>
      <c r="J260">
        <v>257</v>
      </c>
      <c r="K260">
        <v>2</v>
      </c>
      <c r="L260">
        <v>76</v>
      </c>
      <c r="M260" s="21">
        <f t="shared" si="52"/>
        <v>335</v>
      </c>
      <c r="N260" s="20"/>
      <c r="O260" s="18">
        <f t="shared" si="53"/>
        <v>587</v>
      </c>
      <c r="P260">
        <f t="shared" si="53"/>
        <v>442</v>
      </c>
      <c r="Q260">
        <f t="shared" si="53"/>
        <v>8</v>
      </c>
      <c r="R260">
        <f t="shared" si="53"/>
        <v>181</v>
      </c>
      <c r="S260" s="21">
        <f t="shared" si="53"/>
        <v>631</v>
      </c>
    </row>
    <row r="261" spans="2:19" ht="12.75">
      <c r="B261" t="s">
        <v>228</v>
      </c>
      <c r="C261" s="18">
        <v>253</v>
      </c>
      <c r="D261">
        <v>247</v>
      </c>
      <c r="E261">
        <v>5</v>
      </c>
      <c r="F261">
        <v>102</v>
      </c>
      <c r="G261" s="21">
        <f t="shared" si="51"/>
        <v>354</v>
      </c>
      <c r="H261" s="20"/>
      <c r="I261" s="18">
        <v>681</v>
      </c>
      <c r="J261">
        <v>201</v>
      </c>
      <c r="K261">
        <v>1</v>
      </c>
      <c r="L261">
        <v>106</v>
      </c>
      <c r="M261" s="21">
        <f t="shared" si="52"/>
        <v>308</v>
      </c>
      <c r="N261" s="20"/>
      <c r="O261" s="18">
        <f t="shared" si="53"/>
        <v>934</v>
      </c>
      <c r="P261">
        <f t="shared" si="53"/>
        <v>448</v>
      </c>
      <c r="Q261">
        <f t="shared" si="53"/>
        <v>6</v>
      </c>
      <c r="R261">
        <f t="shared" si="53"/>
        <v>208</v>
      </c>
      <c r="S261" s="21">
        <f t="shared" si="53"/>
        <v>662</v>
      </c>
    </row>
    <row r="262" spans="2:19" ht="12.75">
      <c r="B262" t="s">
        <v>229</v>
      </c>
      <c r="C262" s="18">
        <v>260</v>
      </c>
      <c r="D262">
        <v>235</v>
      </c>
      <c r="E262">
        <v>4</v>
      </c>
      <c r="F262">
        <v>119</v>
      </c>
      <c r="G262" s="21">
        <f t="shared" si="51"/>
        <v>358</v>
      </c>
      <c r="H262" s="20"/>
      <c r="I262" s="18">
        <v>255</v>
      </c>
      <c r="J262">
        <v>176</v>
      </c>
      <c r="K262">
        <v>5</v>
      </c>
      <c r="L262">
        <v>52</v>
      </c>
      <c r="M262" s="21">
        <f t="shared" si="52"/>
        <v>233</v>
      </c>
      <c r="N262" s="20"/>
      <c r="O262" s="18">
        <f t="shared" si="53"/>
        <v>515</v>
      </c>
      <c r="P262">
        <f t="shared" si="53"/>
        <v>411</v>
      </c>
      <c r="Q262">
        <f t="shared" si="53"/>
        <v>9</v>
      </c>
      <c r="R262">
        <f t="shared" si="53"/>
        <v>171</v>
      </c>
      <c r="S262" s="21">
        <f t="shared" si="53"/>
        <v>591</v>
      </c>
    </row>
    <row r="263" spans="2:19" ht="12.75">
      <c r="B263" t="s">
        <v>230</v>
      </c>
      <c r="C263" s="18">
        <v>264</v>
      </c>
      <c r="D263">
        <v>185</v>
      </c>
      <c r="E263">
        <v>2</v>
      </c>
      <c r="F263">
        <v>97</v>
      </c>
      <c r="G263" s="21">
        <f t="shared" si="51"/>
        <v>284</v>
      </c>
      <c r="H263" s="20"/>
      <c r="I263" s="18">
        <v>901</v>
      </c>
      <c r="J263">
        <v>437</v>
      </c>
      <c r="K263">
        <v>6</v>
      </c>
      <c r="L263">
        <v>170</v>
      </c>
      <c r="M263" s="21">
        <f t="shared" si="52"/>
        <v>613</v>
      </c>
      <c r="N263" s="20"/>
      <c r="O263" s="18">
        <f t="shared" si="53"/>
        <v>1165</v>
      </c>
      <c r="P263">
        <f t="shared" si="53"/>
        <v>622</v>
      </c>
      <c r="Q263">
        <f t="shared" si="53"/>
        <v>8</v>
      </c>
      <c r="R263">
        <f t="shared" si="53"/>
        <v>267</v>
      </c>
      <c r="S263" s="21">
        <f t="shared" si="53"/>
        <v>897</v>
      </c>
    </row>
    <row r="264" spans="2:19" ht="12.75">
      <c r="B264" t="s">
        <v>231</v>
      </c>
      <c r="C264" s="18">
        <v>69</v>
      </c>
      <c r="D264">
        <v>69</v>
      </c>
      <c r="E264">
        <v>0</v>
      </c>
      <c r="F264">
        <v>43</v>
      </c>
      <c r="G264" s="21">
        <f t="shared" si="51"/>
        <v>112</v>
      </c>
      <c r="H264" s="20"/>
      <c r="I264" s="18">
        <v>219</v>
      </c>
      <c r="J264">
        <v>105</v>
      </c>
      <c r="K264">
        <v>0</v>
      </c>
      <c r="L264">
        <v>59</v>
      </c>
      <c r="M264" s="21">
        <f t="shared" si="52"/>
        <v>164</v>
      </c>
      <c r="N264" s="20"/>
      <c r="O264" s="18">
        <f t="shared" si="53"/>
        <v>288</v>
      </c>
      <c r="P264">
        <f t="shared" si="53"/>
        <v>174</v>
      </c>
      <c r="Q264">
        <f t="shared" si="53"/>
        <v>0</v>
      </c>
      <c r="R264">
        <f t="shared" si="53"/>
        <v>102</v>
      </c>
      <c r="S264" s="21">
        <f t="shared" si="53"/>
        <v>276</v>
      </c>
    </row>
    <row r="265" spans="2:19" ht="12.75">
      <c r="B265" t="s">
        <v>232</v>
      </c>
      <c r="C265" s="18">
        <v>226</v>
      </c>
      <c r="D265">
        <v>128</v>
      </c>
      <c r="E265">
        <v>3</v>
      </c>
      <c r="F265">
        <v>54</v>
      </c>
      <c r="G265" s="21">
        <f t="shared" si="51"/>
        <v>185</v>
      </c>
      <c r="H265" s="20"/>
      <c r="I265" s="18">
        <v>493</v>
      </c>
      <c r="J265">
        <v>223</v>
      </c>
      <c r="K265">
        <v>3</v>
      </c>
      <c r="L265">
        <v>101</v>
      </c>
      <c r="M265" s="21">
        <f t="shared" si="52"/>
        <v>327</v>
      </c>
      <c r="N265" s="20"/>
      <c r="O265" s="18">
        <f t="shared" si="53"/>
        <v>719</v>
      </c>
      <c r="P265">
        <f t="shared" si="53"/>
        <v>351</v>
      </c>
      <c r="Q265">
        <f t="shared" si="53"/>
        <v>6</v>
      </c>
      <c r="R265">
        <f t="shared" si="53"/>
        <v>155</v>
      </c>
      <c r="S265" s="21">
        <f t="shared" si="53"/>
        <v>512</v>
      </c>
    </row>
    <row r="266" spans="2:19" ht="12.75">
      <c r="B266" t="s">
        <v>233</v>
      </c>
      <c r="C266" s="18">
        <v>20</v>
      </c>
      <c r="D266">
        <v>49</v>
      </c>
      <c r="E266">
        <v>0</v>
      </c>
      <c r="F266">
        <v>20</v>
      </c>
      <c r="G266" s="21">
        <f t="shared" si="51"/>
        <v>69</v>
      </c>
      <c r="H266" s="20"/>
      <c r="I266" s="18">
        <v>44</v>
      </c>
      <c r="J266">
        <v>89</v>
      </c>
      <c r="K266">
        <v>0</v>
      </c>
      <c r="L266">
        <v>27</v>
      </c>
      <c r="M266" s="21">
        <f t="shared" si="52"/>
        <v>116</v>
      </c>
      <c r="N266" s="20"/>
      <c r="O266" s="18">
        <f t="shared" si="53"/>
        <v>64</v>
      </c>
      <c r="P266">
        <f t="shared" si="53"/>
        <v>138</v>
      </c>
      <c r="Q266">
        <f t="shared" si="53"/>
        <v>0</v>
      </c>
      <c r="R266">
        <f t="shared" si="53"/>
        <v>47</v>
      </c>
      <c r="S266" s="21">
        <f t="shared" si="53"/>
        <v>185</v>
      </c>
    </row>
    <row r="267" spans="2:19" ht="12.75">
      <c r="B267" t="s">
        <v>234</v>
      </c>
      <c r="C267" s="18">
        <v>48</v>
      </c>
      <c r="D267">
        <v>51</v>
      </c>
      <c r="E267">
        <v>0</v>
      </c>
      <c r="F267">
        <v>26</v>
      </c>
      <c r="G267" s="21">
        <f t="shared" si="51"/>
        <v>77</v>
      </c>
      <c r="H267" s="20"/>
      <c r="I267" s="18">
        <v>58</v>
      </c>
      <c r="J267">
        <v>70</v>
      </c>
      <c r="K267">
        <v>1</v>
      </c>
      <c r="L267">
        <v>45</v>
      </c>
      <c r="M267" s="21">
        <f t="shared" si="52"/>
        <v>116</v>
      </c>
      <c r="N267" s="20"/>
      <c r="O267" s="18">
        <f t="shared" si="53"/>
        <v>106</v>
      </c>
      <c r="P267">
        <f t="shared" si="53"/>
        <v>121</v>
      </c>
      <c r="Q267">
        <f t="shared" si="53"/>
        <v>1</v>
      </c>
      <c r="R267">
        <f t="shared" si="53"/>
        <v>71</v>
      </c>
      <c r="S267" s="21">
        <f t="shared" si="53"/>
        <v>193</v>
      </c>
    </row>
    <row r="268" spans="1:19" s="2" customFormat="1" ht="12.75">
      <c r="A268" s="22"/>
      <c r="B268" s="23" t="s">
        <v>25</v>
      </c>
      <c r="C268" s="24">
        <f>SUM(C255:C267)</f>
        <v>5090</v>
      </c>
      <c r="D268" s="25">
        <f>SUM(D255:D267)</f>
        <v>3103</v>
      </c>
      <c r="E268" s="25">
        <f>SUM(E255:E267)</f>
        <v>60</v>
      </c>
      <c r="F268" s="25">
        <f>SUM(F255:F267)</f>
        <v>1905</v>
      </c>
      <c r="G268" s="25">
        <f>SUM(G255:G267)</f>
        <v>5068</v>
      </c>
      <c r="H268" s="21"/>
      <c r="I268" s="24">
        <f>SUM(I255:I267)</f>
        <v>6359</v>
      </c>
      <c r="J268" s="25">
        <f>SUM(J255:J267)</f>
        <v>3227</v>
      </c>
      <c r="K268" s="25">
        <f>SUM(K255:K267)</f>
        <v>43</v>
      </c>
      <c r="L268" s="25">
        <f>SUM(L255:L267)</f>
        <v>1581</v>
      </c>
      <c r="M268" s="25">
        <f>SUM(M255:M267)</f>
        <v>4851</v>
      </c>
      <c r="N268" s="21"/>
      <c r="O268" s="24">
        <f t="shared" si="53"/>
        <v>11449</v>
      </c>
      <c r="P268" s="25">
        <f t="shared" si="53"/>
        <v>6330</v>
      </c>
      <c r="Q268" s="25">
        <f t="shared" si="53"/>
        <v>103</v>
      </c>
      <c r="R268" s="25">
        <f t="shared" si="53"/>
        <v>3486</v>
      </c>
      <c r="S268" s="25">
        <f t="shared" si="53"/>
        <v>9919</v>
      </c>
    </row>
    <row r="269" spans="1:19" ht="12.75">
      <c r="A269" s="1" t="s">
        <v>235</v>
      </c>
      <c r="C269" s="18"/>
      <c r="G269" s="21"/>
      <c r="H269" s="20"/>
      <c r="I269" s="18"/>
      <c r="M269" s="21"/>
      <c r="N269" s="20"/>
      <c r="O269" s="18"/>
      <c r="S269" s="21"/>
    </row>
    <row r="270" spans="2:19" ht="12.75">
      <c r="B270" t="s">
        <v>11</v>
      </c>
      <c r="C270" s="18">
        <v>9845</v>
      </c>
      <c r="D270">
        <v>3397</v>
      </c>
      <c r="E270">
        <v>82</v>
      </c>
      <c r="F270">
        <v>2813</v>
      </c>
      <c r="G270" s="21">
        <f aca="true" t="shared" si="54" ref="G270:G283">SUM(D270:F270)</f>
        <v>6292</v>
      </c>
      <c r="H270" s="20"/>
      <c r="I270" s="18">
        <v>2868</v>
      </c>
      <c r="J270">
        <v>190</v>
      </c>
      <c r="K270">
        <v>10</v>
      </c>
      <c r="L270">
        <v>136</v>
      </c>
      <c r="M270" s="21">
        <f aca="true" t="shared" si="55" ref="M270:M283">SUM(J270:L270)</f>
        <v>336</v>
      </c>
      <c r="N270" s="20"/>
      <c r="O270" s="18">
        <f aca="true" t="shared" si="56" ref="O270:S284">C270+I270</f>
        <v>12713</v>
      </c>
      <c r="P270">
        <f t="shared" si="56"/>
        <v>3587</v>
      </c>
      <c r="Q270">
        <f t="shared" si="56"/>
        <v>92</v>
      </c>
      <c r="R270">
        <f t="shared" si="56"/>
        <v>2949</v>
      </c>
      <c r="S270" s="21">
        <f t="shared" si="56"/>
        <v>6628</v>
      </c>
    </row>
    <row r="271" spans="2:19" ht="12.75">
      <c r="B271" t="s">
        <v>236</v>
      </c>
      <c r="C271" s="18">
        <v>1500</v>
      </c>
      <c r="D271">
        <v>590</v>
      </c>
      <c r="E271">
        <v>20</v>
      </c>
      <c r="F271">
        <v>409</v>
      </c>
      <c r="G271" s="21">
        <f t="shared" si="54"/>
        <v>1019</v>
      </c>
      <c r="H271" s="20"/>
      <c r="I271" s="18">
        <v>1435</v>
      </c>
      <c r="J271">
        <v>94</v>
      </c>
      <c r="K271">
        <v>2</v>
      </c>
      <c r="L271">
        <v>65</v>
      </c>
      <c r="M271" s="21">
        <f t="shared" si="55"/>
        <v>161</v>
      </c>
      <c r="N271" s="20"/>
      <c r="O271" s="18">
        <f t="shared" si="56"/>
        <v>2935</v>
      </c>
      <c r="P271">
        <f t="shared" si="56"/>
        <v>684</v>
      </c>
      <c r="Q271">
        <f t="shared" si="56"/>
        <v>22</v>
      </c>
      <c r="R271">
        <f t="shared" si="56"/>
        <v>474</v>
      </c>
      <c r="S271" s="21">
        <f t="shared" si="56"/>
        <v>1180</v>
      </c>
    </row>
    <row r="272" spans="2:19" ht="12.75">
      <c r="B272" t="s">
        <v>46</v>
      </c>
      <c r="C272" s="18">
        <v>615</v>
      </c>
      <c r="D272">
        <v>268</v>
      </c>
      <c r="E272">
        <v>6</v>
      </c>
      <c r="F272">
        <v>181</v>
      </c>
      <c r="G272" s="21">
        <f t="shared" si="54"/>
        <v>455</v>
      </c>
      <c r="H272" s="20"/>
      <c r="I272" s="18">
        <v>516</v>
      </c>
      <c r="J272">
        <v>22</v>
      </c>
      <c r="K272">
        <v>0</v>
      </c>
      <c r="L272">
        <v>7</v>
      </c>
      <c r="M272" s="21">
        <f t="shared" si="55"/>
        <v>29</v>
      </c>
      <c r="N272" s="20"/>
      <c r="O272" s="18">
        <f t="shared" si="56"/>
        <v>1131</v>
      </c>
      <c r="P272">
        <f t="shared" si="56"/>
        <v>290</v>
      </c>
      <c r="Q272">
        <f t="shared" si="56"/>
        <v>6</v>
      </c>
      <c r="R272">
        <f t="shared" si="56"/>
        <v>188</v>
      </c>
      <c r="S272" s="21">
        <f t="shared" si="56"/>
        <v>484</v>
      </c>
    </row>
    <row r="273" spans="2:19" ht="12.75">
      <c r="B273" t="s">
        <v>237</v>
      </c>
      <c r="C273" s="18">
        <v>1222</v>
      </c>
      <c r="D273">
        <v>779</v>
      </c>
      <c r="E273">
        <v>16</v>
      </c>
      <c r="F273">
        <v>572</v>
      </c>
      <c r="G273" s="21">
        <f t="shared" si="54"/>
        <v>1367</v>
      </c>
      <c r="H273" s="20"/>
      <c r="I273" s="18">
        <v>774</v>
      </c>
      <c r="J273">
        <v>50</v>
      </c>
      <c r="K273">
        <v>1</v>
      </c>
      <c r="L273">
        <v>38</v>
      </c>
      <c r="M273" s="21">
        <f t="shared" si="55"/>
        <v>89</v>
      </c>
      <c r="N273" s="20"/>
      <c r="O273" s="18">
        <f t="shared" si="56"/>
        <v>1996</v>
      </c>
      <c r="P273">
        <f t="shared" si="56"/>
        <v>829</v>
      </c>
      <c r="Q273">
        <f t="shared" si="56"/>
        <v>17</v>
      </c>
      <c r="R273">
        <f t="shared" si="56"/>
        <v>610</v>
      </c>
      <c r="S273" s="21">
        <f t="shared" si="56"/>
        <v>1456</v>
      </c>
    </row>
    <row r="274" spans="2:19" ht="12.75">
      <c r="B274" t="s">
        <v>238</v>
      </c>
      <c r="C274" s="18">
        <v>706</v>
      </c>
      <c r="D274">
        <v>454</v>
      </c>
      <c r="E274">
        <v>6</v>
      </c>
      <c r="F274">
        <v>293</v>
      </c>
      <c r="G274" s="21">
        <f t="shared" si="54"/>
        <v>753</v>
      </c>
      <c r="H274" s="20"/>
      <c r="I274" s="18">
        <v>161</v>
      </c>
      <c r="J274">
        <v>33</v>
      </c>
      <c r="K274">
        <v>0</v>
      </c>
      <c r="L274">
        <v>9</v>
      </c>
      <c r="M274" s="21">
        <f t="shared" si="55"/>
        <v>42</v>
      </c>
      <c r="N274" s="20"/>
      <c r="O274" s="18">
        <f t="shared" si="56"/>
        <v>867</v>
      </c>
      <c r="P274">
        <f t="shared" si="56"/>
        <v>487</v>
      </c>
      <c r="Q274">
        <f t="shared" si="56"/>
        <v>6</v>
      </c>
      <c r="R274">
        <f t="shared" si="56"/>
        <v>302</v>
      </c>
      <c r="S274" s="21">
        <f t="shared" si="56"/>
        <v>795</v>
      </c>
    </row>
    <row r="275" spans="2:19" ht="12.75">
      <c r="B275" t="s">
        <v>239</v>
      </c>
      <c r="C275" s="18">
        <v>721</v>
      </c>
      <c r="D275">
        <v>276</v>
      </c>
      <c r="E275">
        <v>12</v>
      </c>
      <c r="F275">
        <v>203</v>
      </c>
      <c r="G275" s="21">
        <f t="shared" si="54"/>
        <v>491</v>
      </c>
      <c r="H275" s="20"/>
      <c r="I275" s="18">
        <v>1989</v>
      </c>
      <c r="J275">
        <v>78</v>
      </c>
      <c r="K275">
        <v>3</v>
      </c>
      <c r="L275">
        <v>73</v>
      </c>
      <c r="M275" s="21">
        <f t="shared" si="55"/>
        <v>154</v>
      </c>
      <c r="N275" s="20"/>
      <c r="O275" s="18">
        <f t="shared" si="56"/>
        <v>2710</v>
      </c>
      <c r="P275">
        <f t="shared" si="56"/>
        <v>354</v>
      </c>
      <c r="Q275">
        <f t="shared" si="56"/>
        <v>15</v>
      </c>
      <c r="R275">
        <f t="shared" si="56"/>
        <v>276</v>
      </c>
      <c r="S275" s="21">
        <f t="shared" si="56"/>
        <v>645</v>
      </c>
    </row>
    <row r="276" spans="2:19" ht="12.75">
      <c r="B276" t="s">
        <v>240</v>
      </c>
      <c r="C276" s="18">
        <v>270</v>
      </c>
      <c r="D276">
        <v>86</v>
      </c>
      <c r="E276">
        <v>3</v>
      </c>
      <c r="F276">
        <v>64</v>
      </c>
      <c r="G276" s="21">
        <f t="shared" si="54"/>
        <v>153</v>
      </c>
      <c r="H276" s="20"/>
      <c r="I276" s="18">
        <v>471</v>
      </c>
      <c r="J276">
        <v>11</v>
      </c>
      <c r="K276">
        <v>0</v>
      </c>
      <c r="L276">
        <v>4</v>
      </c>
      <c r="M276" s="21">
        <f t="shared" si="55"/>
        <v>15</v>
      </c>
      <c r="N276" s="20"/>
      <c r="O276" s="18">
        <f t="shared" si="56"/>
        <v>741</v>
      </c>
      <c r="P276">
        <f t="shared" si="56"/>
        <v>97</v>
      </c>
      <c r="Q276">
        <f t="shared" si="56"/>
        <v>3</v>
      </c>
      <c r="R276">
        <f t="shared" si="56"/>
        <v>68</v>
      </c>
      <c r="S276" s="21">
        <f t="shared" si="56"/>
        <v>168</v>
      </c>
    </row>
    <row r="277" spans="2:19" ht="12.75">
      <c r="B277" t="s">
        <v>241</v>
      </c>
      <c r="C277" s="18">
        <v>933</v>
      </c>
      <c r="D277">
        <v>616</v>
      </c>
      <c r="E277">
        <v>14</v>
      </c>
      <c r="F277">
        <v>362</v>
      </c>
      <c r="G277" s="21">
        <f t="shared" si="54"/>
        <v>992</v>
      </c>
      <c r="H277" s="20"/>
      <c r="I277" s="18">
        <v>569</v>
      </c>
      <c r="J277">
        <v>36</v>
      </c>
      <c r="K277">
        <v>0</v>
      </c>
      <c r="L277">
        <v>8</v>
      </c>
      <c r="M277" s="21">
        <f t="shared" si="55"/>
        <v>44</v>
      </c>
      <c r="N277" s="20"/>
      <c r="O277" s="18">
        <f t="shared" si="56"/>
        <v>1502</v>
      </c>
      <c r="P277">
        <f t="shared" si="56"/>
        <v>652</v>
      </c>
      <c r="Q277">
        <f t="shared" si="56"/>
        <v>14</v>
      </c>
      <c r="R277">
        <f t="shared" si="56"/>
        <v>370</v>
      </c>
      <c r="S277" s="21">
        <f t="shared" si="56"/>
        <v>1036</v>
      </c>
    </row>
    <row r="278" spans="2:19" ht="12.75">
      <c r="B278" t="s">
        <v>242</v>
      </c>
      <c r="C278" s="18">
        <v>1977</v>
      </c>
      <c r="D278">
        <v>956</v>
      </c>
      <c r="E278">
        <v>16</v>
      </c>
      <c r="F278">
        <v>602</v>
      </c>
      <c r="G278" s="21">
        <f t="shared" si="54"/>
        <v>1574</v>
      </c>
      <c r="H278" s="20"/>
      <c r="I278" s="18">
        <v>1993</v>
      </c>
      <c r="J278">
        <v>108</v>
      </c>
      <c r="K278">
        <v>6</v>
      </c>
      <c r="L278">
        <v>122</v>
      </c>
      <c r="M278" s="21">
        <f t="shared" si="55"/>
        <v>236</v>
      </c>
      <c r="N278" s="20"/>
      <c r="O278" s="18">
        <f t="shared" si="56"/>
        <v>3970</v>
      </c>
      <c r="P278">
        <f t="shared" si="56"/>
        <v>1064</v>
      </c>
      <c r="Q278">
        <f t="shared" si="56"/>
        <v>22</v>
      </c>
      <c r="R278">
        <f t="shared" si="56"/>
        <v>724</v>
      </c>
      <c r="S278" s="21">
        <f t="shared" si="56"/>
        <v>1810</v>
      </c>
    </row>
    <row r="279" spans="2:19" ht="12.75">
      <c r="B279" t="s">
        <v>243</v>
      </c>
      <c r="C279" s="18">
        <v>139</v>
      </c>
      <c r="D279">
        <v>49</v>
      </c>
      <c r="E279">
        <v>2</v>
      </c>
      <c r="F279">
        <v>36</v>
      </c>
      <c r="G279" s="21">
        <f t="shared" si="54"/>
        <v>87</v>
      </c>
      <c r="H279" s="20"/>
      <c r="I279" s="18">
        <v>290</v>
      </c>
      <c r="J279">
        <v>6</v>
      </c>
      <c r="K279">
        <v>1</v>
      </c>
      <c r="L279">
        <v>5</v>
      </c>
      <c r="M279" s="21">
        <f t="shared" si="55"/>
        <v>12</v>
      </c>
      <c r="N279" s="20"/>
      <c r="O279" s="18">
        <f t="shared" si="56"/>
        <v>429</v>
      </c>
      <c r="P279">
        <f t="shared" si="56"/>
        <v>55</v>
      </c>
      <c r="Q279">
        <f t="shared" si="56"/>
        <v>3</v>
      </c>
      <c r="R279">
        <f t="shared" si="56"/>
        <v>41</v>
      </c>
      <c r="S279" s="21">
        <f t="shared" si="56"/>
        <v>99</v>
      </c>
    </row>
    <row r="280" spans="2:19" ht="12.75">
      <c r="B280" t="s">
        <v>244</v>
      </c>
      <c r="C280" s="18">
        <v>182</v>
      </c>
      <c r="D280">
        <v>63</v>
      </c>
      <c r="E280">
        <v>1</v>
      </c>
      <c r="F280">
        <v>40</v>
      </c>
      <c r="G280" s="21">
        <f t="shared" si="54"/>
        <v>104</v>
      </c>
      <c r="H280" s="20"/>
      <c r="I280" s="18">
        <v>344</v>
      </c>
      <c r="J280">
        <v>8</v>
      </c>
      <c r="K280">
        <v>1</v>
      </c>
      <c r="L280">
        <v>11</v>
      </c>
      <c r="M280" s="21">
        <f t="shared" si="55"/>
        <v>20</v>
      </c>
      <c r="N280" s="20"/>
      <c r="O280" s="18">
        <f t="shared" si="56"/>
        <v>526</v>
      </c>
      <c r="P280">
        <f t="shared" si="56"/>
        <v>71</v>
      </c>
      <c r="Q280">
        <f t="shared" si="56"/>
        <v>2</v>
      </c>
      <c r="R280">
        <f t="shared" si="56"/>
        <v>51</v>
      </c>
      <c r="S280" s="21">
        <f t="shared" si="56"/>
        <v>124</v>
      </c>
    </row>
    <row r="281" spans="2:19" ht="12.75">
      <c r="B281" t="s">
        <v>245</v>
      </c>
      <c r="C281" s="18">
        <v>336</v>
      </c>
      <c r="D281">
        <v>68</v>
      </c>
      <c r="E281">
        <v>0</v>
      </c>
      <c r="F281">
        <v>40</v>
      </c>
      <c r="G281" s="21">
        <f t="shared" si="54"/>
        <v>108</v>
      </c>
      <c r="H281" s="20"/>
      <c r="I281" s="18">
        <v>471</v>
      </c>
      <c r="J281">
        <v>3</v>
      </c>
      <c r="K281">
        <v>0</v>
      </c>
      <c r="L281">
        <v>1</v>
      </c>
      <c r="M281" s="21">
        <f t="shared" si="55"/>
        <v>4</v>
      </c>
      <c r="N281" s="20"/>
      <c r="O281" s="18">
        <f t="shared" si="56"/>
        <v>807</v>
      </c>
      <c r="P281">
        <f t="shared" si="56"/>
        <v>71</v>
      </c>
      <c r="Q281">
        <f t="shared" si="56"/>
        <v>0</v>
      </c>
      <c r="R281">
        <f t="shared" si="56"/>
        <v>41</v>
      </c>
      <c r="S281" s="21">
        <f t="shared" si="56"/>
        <v>112</v>
      </c>
    </row>
    <row r="282" spans="2:19" ht="12.75">
      <c r="B282" t="s">
        <v>246</v>
      </c>
      <c r="C282" s="18">
        <v>489</v>
      </c>
      <c r="D282">
        <v>59</v>
      </c>
      <c r="E282">
        <v>2</v>
      </c>
      <c r="F282">
        <v>54</v>
      </c>
      <c r="G282" s="21">
        <f t="shared" si="54"/>
        <v>115</v>
      </c>
      <c r="H282" s="20"/>
      <c r="I282" s="18">
        <v>1536</v>
      </c>
      <c r="J282">
        <v>22</v>
      </c>
      <c r="K282">
        <v>1</v>
      </c>
      <c r="L282">
        <v>20</v>
      </c>
      <c r="M282" s="21">
        <f t="shared" si="55"/>
        <v>43</v>
      </c>
      <c r="N282" s="20"/>
      <c r="O282" s="18">
        <f t="shared" si="56"/>
        <v>2025</v>
      </c>
      <c r="P282">
        <f t="shared" si="56"/>
        <v>81</v>
      </c>
      <c r="Q282">
        <f t="shared" si="56"/>
        <v>3</v>
      </c>
      <c r="R282">
        <f t="shared" si="56"/>
        <v>74</v>
      </c>
      <c r="S282" s="21">
        <f t="shared" si="56"/>
        <v>158</v>
      </c>
    </row>
    <row r="283" spans="2:19" ht="12.75">
      <c r="B283" t="s">
        <v>247</v>
      </c>
      <c r="C283" s="18">
        <v>159</v>
      </c>
      <c r="D283">
        <v>89</v>
      </c>
      <c r="E283">
        <v>1</v>
      </c>
      <c r="F283">
        <v>35</v>
      </c>
      <c r="G283" s="21">
        <f t="shared" si="54"/>
        <v>125</v>
      </c>
      <c r="H283" s="20"/>
      <c r="I283" s="18">
        <v>353</v>
      </c>
      <c r="J283">
        <v>2</v>
      </c>
      <c r="K283">
        <v>0</v>
      </c>
      <c r="L283">
        <v>3</v>
      </c>
      <c r="M283" s="21">
        <f t="shared" si="55"/>
        <v>5</v>
      </c>
      <c r="N283" s="20"/>
      <c r="O283" s="18">
        <f t="shared" si="56"/>
        <v>512</v>
      </c>
      <c r="P283">
        <f t="shared" si="56"/>
        <v>91</v>
      </c>
      <c r="Q283">
        <f t="shared" si="56"/>
        <v>1</v>
      </c>
      <c r="R283">
        <f t="shared" si="56"/>
        <v>38</v>
      </c>
      <c r="S283" s="21">
        <f t="shared" si="56"/>
        <v>130</v>
      </c>
    </row>
    <row r="284" spans="1:19" s="2" customFormat="1" ht="12.75">
      <c r="A284" s="22"/>
      <c r="B284" s="23" t="s">
        <v>25</v>
      </c>
      <c r="C284" s="24">
        <f>SUM(C270:C283)</f>
        <v>19094</v>
      </c>
      <c r="D284" s="25">
        <f>SUM(D270:D283)</f>
        <v>7750</v>
      </c>
      <c r="E284" s="25">
        <f>SUM(E270:E283)</f>
        <v>181</v>
      </c>
      <c r="F284" s="25">
        <f>SUM(F270:F283)</f>
        <v>5704</v>
      </c>
      <c r="G284" s="25">
        <f>SUM(G270:G283)</f>
        <v>13635</v>
      </c>
      <c r="H284" s="21"/>
      <c r="I284" s="24">
        <f>SUM(I270:I283)</f>
        <v>13770</v>
      </c>
      <c r="J284" s="25">
        <f>SUM(J270:J283)</f>
        <v>663</v>
      </c>
      <c r="K284" s="25">
        <f>SUM(K270:K283)</f>
        <v>25</v>
      </c>
      <c r="L284" s="25">
        <f>SUM(L270:L283)</f>
        <v>502</v>
      </c>
      <c r="M284" s="25">
        <f>SUM(M270:M283)</f>
        <v>1190</v>
      </c>
      <c r="N284" s="21"/>
      <c r="O284" s="24">
        <f t="shared" si="56"/>
        <v>32864</v>
      </c>
      <c r="P284" s="25">
        <f t="shared" si="56"/>
        <v>8413</v>
      </c>
      <c r="Q284" s="25">
        <f t="shared" si="56"/>
        <v>206</v>
      </c>
      <c r="R284" s="25">
        <f t="shared" si="56"/>
        <v>6206</v>
      </c>
      <c r="S284" s="25">
        <f t="shared" si="56"/>
        <v>14825</v>
      </c>
    </row>
    <row r="285" spans="1:19" ht="12.75">
      <c r="A285" s="1" t="s">
        <v>248</v>
      </c>
      <c r="C285" s="18"/>
      <c r="G285" s="21"/>
      <c r="H285" s="20"/>
      <c r="I285" s="18"/>
      <c r="M285" s="21"/>
      <c r="N285" s="20"/>
      <c r="O285" s="18"/>
      <c r="S285" s="21"/>
    </row>
    <row r="286" spans="2:19" ht="12.75">
      <c r="B286" t="s">
        <v>11</v>
      </c>
      <c r="C286" s="18">
        <v>25886</v>
      </c>
      <c r="D286">
        <v>7442</v>
      </c>
      <c r="E286">
        <v>128</v>
      </c>
      <c r="F286">
        <v>4278</v>
      </c>
      <c r="G286" s="21">
        <f aca="true" t="shared" si="57" ref="G286:G304">SUM(D286:F286)</f>
        <v>11848</v>
      </c>
      <c r="H286" s="20"/>
      <c r="I286" s="18">
        <v>2186</v>
      </c>
      <c r="J286">
        <v>428</v>
      </c>
      <c r="K286">
        <v>6</v>
      </c>
      <c r="L286">
        <v>517</v>
      </c>
      <c r="M286" s="21">
        <f aca="true" t="shared" si="58" ref="M286:M304">SUM(J286:L286)</f>
        <v>951</v>
      </c>
      <c r="N286" s="20"/>
      <c r="O286" s="18">
        <f aca="true" t="shared" si="59" ref="O286:S305">C286+I286</f>
        <v>28072</v>
      </c>
      <c r="P286">
        <f t="shared" si="59"/>
        <v>7870</v>
      </c>
      <c r="Q286">
        <f t="shared" si="59"/>
        <v>134</v>
      </c>
      <c r="R286">
        <f t="shared" si="59"/>
        <v>4795</v>
      </c>
      <c r="S286" s="21">
        <f t="shared" si="59"/>
        <v>12799</v>
      </c>
    </row>
    <row r="287" spans="2:19" ht="12.75">
      <c r="B287" t="s">
        <v>249</v>
      </c>
      <c r="C287" s="18">
        <v>2440</v>
      </c>
      <c r="D287">
        <v>1252</v>
      </c>
      <c r="E287">
        <v>33</v>
      </c>
      <c r="F287">
        <v>685</v>
      </c>
      <c r="G287" s="21">
        <f t="shared" si="57"/>
        <v>1970</v>
      </c>
      <c r="H287" s="20"/>
      <c r="I287" s="18">
        <v>2460</v>
      </c>
      <c r="J287">
        <v>519</v>
      </c>
      <c r="K287">
        <v>6</v>
      </c>
      <c r="L287">
        <v>207</v>
      </c>
      <c r="M287" s="21">
        <f t="shared" si="58"/>
        <v>732</v>
      </c>
      <c r="N287" s="20"/>
      <c r="O287" s="18">
        <f t="shared" si="59"/>
        <v>4900</v>
      </c>
      <c r="P287">
        <f t="shared" si="59"/>
        <v>1771</v>
      </c>
      <c r="Q287">
        <f t="shared" si="59"/>
        <v>39</v>
      </c>
      <c r="R287">
        <f t="shared" si="59"/>
        <v>892</v>
      </c>
      <c r="S287" s="21">
        <f t="shared" si="59"/>
        <v>2702</v>
      </c>
    </row>
    <row r="288" spans="2:19" ht="12.75">
      <c r="B288" t="s">
        <v>250</v>
      </c>
      <c r="C288" s="18">
        <v>1417</v>
      </c>
      <c r="D288">
        <v>898</v>
      </c>
      <c r="E288">
        <v>14</v>
      </c>
      <c r="F288">
        <v>563</v>
      </c>
      <c r="G288" s="21">
        <f t="shared" si="57"/>
        <v>1475</v>
      </c>
      <c r="H288" s="20"/>
      <c r="I288" s="18">
        <v>971</v>
      </c>
      <c r="J288">
        <v>249</v>
      </c>
      <c r="K288">
        <v>5</v>
      </c>
      <c r="L288">
        <v>115</v>
      </c>
      <c r="M288" s="21">
        <f t="shared" si="58"/>
        <v>369</v>
      </c>
      <c r="N288" s="20"/>
      <c r="O288" s="18">
        <f t="shared" si="59"/>
        <v>2388</v>
      </c>
      <c r="P288">
        <f t="shared" si="59"/>
        <v>1147</v>
      </c>
      <c r="Q288">
        <f t="shared" si="59"/>
        <v>19</v>
      </c>
      <c r="R288">
        <f t="shared" si="59"/>
        <v>678</v>
      </c>
      <c r="S288" s="21">
        <f t="shared" si="59"/>
        <v>1844</v>
      </c>
    </row>
    <row r="289" spans="2:19" ht="12.75">
      <c r="B289" t="s">
        <v>251</v>
      </c>
      <c r="C289" s="18">
        <v>1181</v>
      </c>
      <c r="D289">
        <v>953</v>
      </c>
      <c r="E289">
        <v>23</v>
      </c>
      <c r="F289">
        <v>490</v>
      </c>
      <c r="G289" s="21">
        <f t="shared" si="57"/>
        <v>1466</v>
      </c>
      <c r="H289" s="20"/>
      <c r="I289" s="18">
        <v>1028</v>
      </c>
      <c r="J289">
        <v>483</v>
      </c>
      <c r="K289">
        <v>7</v>
      </c>
      <c r="L289">
        <v>169</v>
      </c>
      <c r="M289" s="21">
        <f t="shared" si="58"/>
        <v>659</v>
      </c>
      <c r="N289" s="20"/>
      <c r="O289" s="18">
        <f t="shared" si="59"/>
        <v>2209</v>
      </c>
      <c r="P289">
        <f t="shared" si="59"/>
        <v>1436</v>
      </c>
      <c r="Q289">
        <f t="shared" si="59"/>
        <v>30</v>
      </c>
      <c r="R289">
        <f t="shared" si="59"/>
        <v>659</v>
      </c>
      <c r="S289" s="21">
        <f t="shared" si="59"/>
        <v>2125</v>
      </c>
    </row>
    <row r="290" spans="2:19" ht="12.75">
      <c r="B290" t="s">
        <v>252</v>
      </c>
      <c r="C290" s="18">
        <v>563</v>
      </c>
      <c r="D290">
        <v>283</v>
      </c>
      <c r="E290">
        <v>5</v>
      </c>
      <c r="F290">
        <v>115</v>
      </c>
      <c r="G290" s="21">
        <f t="shared" si="57"/>
        <v>403</v>
      </c>
      <c r="H290" s="20"/>
      <c r="I290" s="18">
        <v>603</v>
      </c>
      <c r="J290">
        <v>176</v>
      </c>
      <c r="K290">
        <v>0</v>
      </c>
      <c r="L290">
        <v>55</v>
      </c>
      <c r="M290" s="21">
        <f t="shared" si="58"/>
        <v>231</v>
      </c>
      <c r="N290" s="20"/>
      <c r="O290" s="18">
        <f t="shared" si="59"/>
        <v>1166</v>
      </c>
      <c r="P290">
        <f t="shared" si="59"/>
        <v>459</v>
      </c>
      <c r="Q290">
        <f t="shared" si="59"/>
        <v>5</v>
      </c>
      <c r="R290">
        <f t="shared" si="59"/>
        <v>170</v>
      </c>
      <c r="S290" s="21">
        <f t="shared" si="59"/>
        <v>634</v>
      </c>
    </row>
    <row r="291" spans="2:19" ht="12.75">
      <c r="B291" t="s">
        <v>253</v>
      </c>
      <c r="C291" s="18">
        <v>505</v>
      </c>
      <c r="D291">
        <v>177</v>
      </c>
      <c r="E291">
        <v>7</v>
      </c>
      <c r="F291">
        <v>107</v>
      </c>
      <c r="G291" s="21">
        <f t="shared" si="57"/>
        <v>291</v>
      </c>
      <c r="H291" s="20"/>
      <c r="I291" s="18">
        <v>352</v>
      </c>
      <c r="J291">
        <v>155</v>
      </c>
      <c r="K291">
        <v>0</v>
      </c>
      <c r="L291">
        <v>60</v>
      </c>
      <c r="M291" s="21">
        <f t="shared" si="58"/>
        <v>215</v>
      </c>
      <c r="N291" s="20"/>
      <c r="O291" s="18">
        <f t="shared" si="59"/>
        <v>857</v>
      </c>
      <c r="P291">
        <f t="shared" si="59"/>
        <v>332</v>
      </c>
      <c r="Q291">
        <f t="shared" si="59"/>
        <v>7</v>
      </c>
      <c r="R291">
        <f t="shared" si="59"/>
        <v>167</v>
      </c>
      <c r="S291" s="21">
        <f t="shared" si="59"/>
        <v>506</v>
      </c>
    </row>
    <row r="292" spans="2:19" ht="12.75">
      <c r="B292" t="s">
        <v>254</v>
      </c>
      <c r="C292" s="18">
        <v>2224</v>
      </c>
      <c r="D292">
        <v>1385</v>
      </c>
      <c r="E292">
        <v>30</v>
      </c>
      <c r="F292">
        <v>771</v>
      </c>
      <c r="G292" s="21">
        <f t="shared" si="57"/>
        <v>2186</v>
      </c>
      <c r="H292" s="20"/>
      <c r="I292" s="18">
        <v>2979</v>
      </c>
      <c r="J292">
        <v>496</v>
      </c>
      <c r="K292">
        <v>10</v>
      </c>
      <c r="L292">
        <v>237</v>
      </c>
      <c r="M292" s="21">
        <f t="shared" si="58"/>
        <v>743</v>
      </c>
      <c r="N292" s="20"/>
      <c r="O292" s="18">
        <f t="shared" si="59"/>
        <v>5203</v>
      </c>
      <c r="P292">
        <f t="shared" si="59"/>
        <v>1881</v>
      </c>
      <c r="Q292">
        <f t="shared" si="59"/>
        <v>40</v>
      </c>
      <c r="R292">
        <f t="shared" si="59"/>
        <v>1008</v>
      </c>
      <c r="S292" s="21">
        <f t="shared" si="59"/>
        <v>2929</v>
      </c>
    </row>
    <row r="293" spans="2:19" ht="12.75">
      <c r="B293" t="s">
        <v>255</v>
      </c>
      <c r="C293" s="18">
        <v>613</v>
      </c>
      <c r="D293">
        <v>439</v>
      </c>
      <c r="E293">
        <v>7</v>
      </c>
      <c r="F293">
        <v>207</v>
      </c>
      <c r="G293" s="21">
        <f t="shared" si="57"/>
        <v>653</v>
      </c>
      <c r="H293" s="20"/>
      <c r="I293" s="18">
        <v>969</v>
      </c>
      <c r="J293">
        <v>233</v>
      </c>
      <c r="K293">
        <v>2</v>
      </c>
      <c r="L293">
        <v>95</v>
      </c>
      <c r="M293" s="21">
        <f t="shared" si="58"/>
        <v>330</v>
      </c>
      <c r="N293" s="20"/>
      <c r="O293" s="18">
        <f t="shared" si="59"/>
        <v>1582</v>
      </c>
      <c r="P293">
        <f t="shared" si="59"/>
        <v>672</v>
      </c>
      <c r="Q293">
        <f t="shared" si="59"/>
        <v>9</v>
      </c>
      <c r="R293">
        <f t="shared" si="59"/>
        <v>302</v>
      </c>
      <c r="S293" s="21">
        <f t="shared" si="59"/>
        <v>983</v>
      </c>
    </row>
    <row r="294" spans="2:19" ht="12.75">
      <c r="B294" t="s">
        <v>104</v>
      </c>
      <c r="C294" s="18">
        <v>1133</v>
      </c>
      <c r="D294">
        <v>439</v>
      </c>
      <c r="E294">
        <v>6</v>
      </c>
      <c r="F294">
        <v>223</v>
      </c>
      <c r="G294" s="21">
        <f t="shared" si="57"/>
        <v>668</v>
      </c>
      <c r="H294" s="20"/>
      <c r="I294" s="18">
        <v>1748</v>
      </c>
      <c r="J294">
        <v>259</v>
      </c>
      <c r="K294">
        <v>5</v>
      </c>
      <c r="L294">
        <v>90</v>
      </c>
      <c r="M294" s="21">
        <f t="shared" si="58"/>
        <v>354</v>
      </c>
      <c r="N294" s="20"/>
      <c r="O294" s="18">
        <f t="shared" si="59"/>
        <v>2881</v>
      </c>
      <c r="P294">
        <f t="shared" si="59"/>
        <v>698</v>
      </c>
      <c r="Q294">
        <f t="shared" si="59"/>
        <v>11</v>
      </c>
      <c r="R294">
        <f t="shared" si="59"/>
        <v>313</v>
      </c>
      <c r="S294" s="21">
        <f t="shared" si="59"/>
        <v>1022</v>
      </c>
    </row>
    <row r="295" spans="2:19" ht="12.75">
      <c r="B295" t="s">
        <v>256</v>
      </c>
      <c r="C295" s="18">
        <v>1310</v>
      </c>
      <c r="D295">
        <v>520</v>
      </c>
      <c r="E295">
        <v>10</v>
      </c>
      <c r="F295">
        <v>410</v>
      </c>
      <c r="G295" s="21">
        <f t="shared" si="57"/>
        <v>940</v>
      </c>
      <c r="H295" s="20"/>
      <c r="I295" s="18">
        <v>854</v>
      </c>
      <c r="J295">
        <v>215</v>
      </c>
      <c r="K295">
        <v>3</v>
      </c>
      <c r="L295">
        <v>97</v>
      </c>
      <c r="M295" s="21">
        <f t="shared" si="58"/>
        <v>315</v>
      </c>
      <c r="N295" s="20"/>
      <c r="O295" s="18">
        <f t="shared" si="59"/>
        <v>2164</v>
      </c>
      <c r="P295">
        <f t="shared" si="59"/>
        <v>735</v>
      </c>
      <c r="Q295">
        <f t="shared" si="59"/>
        <v>13</v>
      </c>
      <c r="R295">
        <f t="shared" si="59"/>
        <v>507</v>
      </c>
      <c r="S295" s="21">
        <f t="shared" si="59"/>
        <v>1255</v>
      </c>
    </row>
    <row r="296" spans="2:19" ht="12.75">
      <c r="B296" t="s">
        <v>257</v>
      </c>
      <c r="C296" s="18">
        <v>2952</v>
      </c>
      <c r="D296">
        <v>2036</v>
      </c>
      <c r="E296">
        <v>49</v>
      </c>
      <c r="F296">
        <v>1133</v>
      </c>
      <c r="G296" s="21">
        <f t="shared" si="57"/>
        <v>3218</v>
      </c>
      <c r="H296" s="20"/>
      <c r="I296" s="18">
        <v>2582</v>
      </c>
      <c r="J296">
        <v>620</v>
      </c>
      <c r="K296">
        <v>14</v>
      </c>
      <c r="L296">
        <v>319</v>
      </c>
      <c r="M296" s="21">
        <f t="shared" si="58"/>
        <v>953</v>
      </c>
      <c r="N296" s="20"/>
      <c r="O296" s="18">
        <f t="shared" si="59"/>
        <v>5534</v>
      </c>
      <c r="P296">
        <f t="shared" si="59"/>
        <v>2656</v>
      </c>
      <c r="Q296">
        <f t="shared" si="59"/>
        <v>63</v>
      </c>
      <c r="R296">
        <f t="shared" si="59"/>
        <v>1452</v>
      </c>
      <c r="S296" s="21">
        <f t="shared" si="59"/>
        <v>4171</v>
      </c>
    </row>
    <row r="297" spans="2:19" ht="12.75">
      <c r="B297" t="s">
        <v>258</v>
      </c>
      <c r="C297" s="18">
        <v>541</v>
      </c>
      <c r="D297">
        <v>435</v>
      </c>
      <c r="E297">
        <v>8</v>
      </c>
      <c r="F297">
        <v>264</v>
      </c>
      <c r="G297" s="21">
        <f t="shared" si="57"/>
        <v>707</v>
      </c>
      <c r="H297" s="20"/>
      <c r="I297" s="18">
        <v>56</v>
      </c>
      <c r="J297">
        <v>9</v>
      </c>
      <c r="K297">
        <v>0</v>
      </c>
      <c r="L297">
        <v>8</v>
      </c>
      <c r="M297" s="21">
        <f t="shared" si="58"/>
        <v>17</v>
      </c>
      <c r="N297" s="20"/>
      <c r="O297" s="18">
        <f t="shared" si="59"/>
        <v>597</v>
      </c>
      <c r="P297">
        <f t="shared" si="59"/>
        <v>444</v>
      </c>
      <c r="Q297">
        <f t="shared" si="59"/>
        <v>8</v>
      </c>
      <c r="R297">
        <f t="shared" si="59"/>
        <v>272</v>
      </c>
      <c r="S297" s="21">
        <f t="shared" si="59"/>
        <v>724</v>
      </c>
    </row>
    <row r="298" spans="2:19" ht="12.75">
      <c r="B298" t="s">
        <v>259</v>
      </c>
      <c r="C298" s="18">
        <v>602</v>
      </c>
      <c r="D298">
        <v>280</v>
      </c>
      <c r="E298">
        <v>16</v>
      </c>
      <c r="F298">
        <v>249</v>
      </c>
      <c r="G298" s="21">
        <f t="shared" si="57"/>
        <v>545</v>
      </c>
      <c r="H298" s="20"/>
      <c r="I298" s="18">
        <v>862</v>
      </c>
      <c r="J298">
        <v>165</v>
      </c>
      <c r="K298">
        <v>4</v>
      </c>
      <c r="L298">
        <v>81</v>
      </c>
      <c r="M298" s="21">
        <f t="shared" si="58"/>
        <v>250</v>
      </c>
      <c r="N298" s="20"/>
      <c r="O298" s="18">
        <f t="shared" si="59"/>
        <v>1464</v>
      </c>
      <c r="P298">
        <f t="shared" si="59"/>
        <v>445</v>
      </c>
      <c r="Q298">
        <f t="shared" si="59"/>
        <v>20</v>
      </c>
      <c r="R298">
        <f t="shared" si="59"/>
        <v>330</v>
      </c>
      <c r="S298" s="21">
        <f t="shared" si="59"/>
        <v>795</v>
      </c>
    </row>
    <row r="299" spans="2:19" ht="12.75">
      <c r="B299" t="s">
        <v>260</v>
      </c>
      <c r="C299" s="18">
        <v>791</v>
      </c>
      <c r="D299">
        <v>328</v>
      </c>
      <c r="E299">
        <v>3</v>
      </c>
      <c r="F299">
        <v>206</v>
      </c>
      <c r="G299" s="21">
        <f t="shared" si="57"/>
        <v>537</v>
      </c>
      <c r="H299" s="20"/>
      <c r="I299" s="18">
        <v>604</v>
      </c>
      <c r="J299">
        <v>317</v>
      </c>
      <c r="K299">
        <v>1</v>
      </c>
      <c r="L299">
        <v>117</v>
      </c>
      <c r="M299" s="21">
        <f t="shared" si="58"/>
        <v>435</v>
      </c>
      <c r="N299" s="20"/>
      <c r="O299" s="18">
        <f t="shared" si="59"/>
        <v>1395</v>
      </c>
      <c r="P299">
        <f t="shared" si="59"/>
        <v>645</v>
      </c>
      <c r="Q299">
        <f t="shared" si="59"/>
        <v>4</v>
      </c>
      <c r="R299">
        <f t="shared" si="59"/>
        <v>323</v>
      </c>
      <c r="S299" s="21">
        <f t="shared" si="59"/>
        <v>972</v>
      </c>
    </row>
    <row r="300" spans="2:19" ht="12.75">
      <c r="B300" t="s">
        <v>261</v>
      </c>
      <c r="C300" s="18">
        <v>1145</v>
      </c>
      <c r="D300">
        <v>594</v>
      </c>
      <c r="E300">
        <v>13</v>
      </c>
      <c r="F300">
        <v>393</v>
      </c>
      <c r="G300" s="21">
        <f t="shared" si="57"/>
        <v>1000</v>
      </c>
      <c r="H300" s="20"/>
      <c r="I300" s="18">
        <v>406</v>
      </c>
      <c r="J300">
        <v>168</v>
      </c>
      <c r="K300">
        <v>0</v>
      </c>
      <c r="L300">
        <v>52</v>
      </c>
      <c r="M300" s="21">
        <f t="shared" si="58"/>
        <v>220</v>
      </c>
      <c r="N300" s="20"/>
      <c r="O300" s="18">
        <f t="shared" si="59"/>
        <v>1551</v>
      </c>
      <c r="P300">
        <f t="shared" si="59"/>
        <v>762</v>
      </c>
      <c r="Q300">
        <f t="shared" si="59"/>
        <v>13</v>
      </c>
      <c r="R300">
        <f t="shared" si="59"/>
        <v>445</v>
      </c>
      <c r="S300" s="21">
        <f t="shared" si="59"/>
        <v>1220</v>
      </c>
    </row>
    <row r="301" spans="2:19" ht="12.75">
      <c r="B301" t="s">
        <v>262</v>
      </c>
      <c r="C301" s="18">
        <v>221</v>
      </c>
      <c r="D301">
        <v>64</v>
      </c>
      <c r="E301">
        <v>5</v>
      </c>
      <c r="F301">
        <v>40</v>
      </c>
      <c r="G301" s="21">
        <f t="shared" si="57"/>
        <v>109</v>
      </c>
      <c r="H301" s="20"/>
      <c r="I301" s="18">
        <v>389</v>
      </c>
      <c r="J301">
        <v>65</v>
      </c>
      <c r="K301">
        <v>0</v>
      </c>
      <c r="L301">
        <v>44</v>
      </c>
      <c r="M301" s="21">
        <f t="shared" si="58"/>
        <v>109</v>
      </c>
      <c r="N301" s="20"/>
      <c r="O301" s="18">
        <f t="shared" si="59"/>
        <v>610</v>
      </c>
      <c r="P301">
        <f t="shared" si="59"/>
        <v>129</v>
      </c>
      <c r="Q301">
        <f t="shared" si="59"/>
        <v>5</v>
      </c>
      <c r="R301">
        <f t="shared" si="59"/>
        <v>84</v>
      </c>
      <c r="S301" s="21">
        <f t="shared" si="59"/>
        <v>218</v>
      </c>
    </row>
    <row r="302" spans="2:19" ht="12.75">
      <c r="B302" t="s">
        <v>263</v>
      </c>
      <c r="C302" s="18">
        <v>321</v>
      </c>
      <c r="D302">
        <v>135</v>
      </c>
      <c r="E302">
        <v>3</v>
      </c>
      <c r="F302">
        <v>89</v>
      </c>
      <c r="G302" s="21">
        <f t="shared" si="57"/>
        <v>227</v>
      </c>
      <c r="H302" s="20"/>
      <c r="I302" s="18">
        <v>277</v>
      </c>
      <c r="J302">
        <v>104</v>
      </c>
      <c r="K302">
        <v>3</v>
      </c>
      <c r="L302">
        <v>33</v>
      </c>
      <c r="M302" s="21">
        <f t="shared" si="58"/>
        <v>140</v>
      </c>
      <c r="N302" s="20"/>
      <c r="O302" s="18">
        <f t="shared" si="59"/>
        <v>598</v>
      </c>
      <c r="P302">
        <f t="shared" si="59"/>
        <v>239</v>
      </c>
      <c r="Q302">
        <f t="shared" si="59"/>
        <v>6</v>
      </c>
      <c r="R302">
        <f t="shared" si="59"/>
        <v>122</v>
      </c>
      <c r="S302" s="21">
        <f t="shared" si="59"/>
        <v>367</v>
      </c>
    </row>
    <row r="303" spans="2:19" ht="12.75">
      <c r="B303" t="s">
        <v>264</v>
      </c>
      <c r="C303" s="18">
        <v>372</v>
      </c>
      <c r="D303">
        <v>90</v>
      </c>
      <c r="E303">
        <v>2</v>
      </c>
      <c r="F303">
        <v>55</v>
      </c>
      <c r="G303" s="21">
        <f t="shared" si="57"/>
        <v>147</v>
      </c>
      <c r="H303" s="20"/>
      <c r="I303" s="18">
        <v>389</v>
      </c>
      <c r="J303">
        <v>72</v>
      </c>
      <c r="K303">
        <v>1</v>
      </c>
      <c r="L303">
        <v>35</v>
      </c>
      <c r="M303" s="21">
        <f t="shared" si="58"/>
        <v>108</v>
      </c>
      <c r="N303" s="20"/>
      <c r="O303" s="18">
        <f t="shared" si="59"/>
        <v>761</v>
      </c>
      <c r="P303">
        <f t="shared" si="59"/>
        <v>162</v>
      </c>
      <c r="Q303">
        <f t="shared" si="59"/>
        <v>3</v>
      </c>
      <c r="R303">
        <f t="shared" si="59"/>
        <v>90</v>
      </c>
      <c r="S303" s="21">
        <f t="shared" si="59"/>
        <v>255</v>
      </c>
    </row>
    <row r="304" spans="2:19" ht="12.75">
      <c r="B304" t="s">
        <v>265</v>
      </c>
      <c r="C304" s="18">
        <v>632</v>
      </c>
      <c r="D304">
        <v>240</v>
      </c>
      <c r="E304">
        <v>4</v>
      </c>
      <c r="F304">
        <v>138</v>
      </c>
      <c r="G304" s="21">
        <f t="shared" si="57"/>
        <v>382</v>
      </c>
      <c r="H304" s="20"/>
      <c r="I304" s="18">
        <v>741</v>
      </c>
      <c r="J304">
        <v>141</v>
      </c>
      <c r="K304">
        <v>1</v>
      </c>
      <c r="L304">
        <v>66</v>
      </c>
      <c r="M304" s="21">
        <f t="shared" si="58"/>
        <v>208</v>
      </c>
      <c r="N304" s="20"/>
      <c r="O304" s="18">
        <f t="shared" si="59"/>
        <v>1373</v>
      </c>
      <c r="P304">
        <f t="shared" si="59"/>
        <v>381</v>
      </c>
      <c r="Q304">
        <f t="shared" si="59"/>
        <v>5</v>
      </c>
      <c r="R304">
        <f t="shared" si="59"/>
        <v>204</v>
      </c>
      <c r="S304" s="21">
        <f t="shared" si="59"/>
        <v>590</v>
      </c>
    </row>
    <row r="305" spans="1:19" s="2" customFormat="1" ht="12.75">
      <c r="A305" s="22"/>
      <c r="B305" s="23" t="s">
        <v>25</v>
      </c>
      <c r="C305" s="24">
        <f>SUM(C286:C304)</f>
        <v>44849</v>
      </c>
      <c r="D305" s="25">
        <f>SUM(D286:D304)</f>
        <v>17990</v>
      </c>
      <c r="E305" s="25">
        <f>SUM(E286:E304)</f>
        <v>366</v>
      </c>
      <c r="F305" s="25">
        <f>SUM(F286:F304)</f>
        <v>10416</v>
      </c>
      <c r="G305" s="25">
        <f>SUM(G286:G304)</f>
        <v>28772</v>
      </c>
      <c r="H305" s="21"/>
      <c r="I305" s="24">
        <f>SUM(I286:I304)</f>
        <v>20456</v>
      </c>
      <c r="J305" s="25">
        <f>SUM(J286:J304)</f>
        <v>4874</v>
      </c>
      <c r="K305" s="25">
        <f>SUM(K286:K304)</f>
        <v>68</v>
      </c>
      <c r="L305" s="25">
        <f>SUM(L286:L304)</f>
        <v>2397</v>
      </c>
      <c r="M305" s="25">
        <f>SUM(M286:M304)</f>
        <v>7339</v>
      </c>
      <c r="N305" s="21"/>
      <c r="O305" s="24">
        <f t="shared" si="59"/>
        <v>65305</v>
      </c>
      <c r="P305" s="25">
        <f t="shared" si="59"/>
        <v>22864</v>
      </c>
      <c r="Q305" s="25">
        <f t="shared" si="59"/>
        <v>434</v>
      </c>
      <c r="R305" s="25">
        <f t="shared" si="59"/>
        <v>12813</v>
      </c>
      <c r="S305" s="25">
        <f t="shared" si="59"/>
        <v>36111</v>
      </c>
    </row>
    <row r="306" spans="1:19" ht="12.75">
      <c r="A306" s="1" t="s">
        <v>266</v>
      </c>
      <c r="C306" s="18"/>
      <c r="G306" s="21"/>
      <c r="H306" s="20"/>
      <c r="I306" s="18"/>
      <c r="M306" s="21"/>
      <c r="N306" s="20"/>
      <c r="O306" s="18"/>
      <c r="S306" s="21"/>
    </row>
    <row r="307" spans="2:19" ht="12.75">
      <c r="B307" t="s">
        <v>11</v>
      </c>
      <c r="C307" s="18">
        <v>11083</v>
      </c>
      <c r="D307">
        <v>3468</v>
      </c>
      <c r="E307">
        <v>105</v>
      </c>
      <c r="F307">
        <v>5243</v>
      </c>
      <c r="G307" s="21">
        <f aca="true" t="shared" si="60" ref="G307:G320">SUM(D307:F307)</f>
        <v>8816</v>
      </c>
      <c r="H307" s="20"/>
      <c r="I307" s="18">
        <v>2603</v>
      </c>
      <c r="J307">
        <v>6</v>
      </c>
      <c r="K307">
        <v>3</v>
      </c>
      <c r="L307">
        <v>148</v>
      </c>
      <c r="M307" s="21">
        <f aca="true" t="shared" si="61" ref="M307:M320">SUM(J307:L307)</f>
        <v>157</v>
      </c>
      <c r="N307" s="20"/>
      <c r="O307" s="18">
        <f aca="true" t="shared" si="62" ref="O307:S321">C307+I307</f>
        <v>13686</v>
      </c>
      <c r="P307">
        <f t="shared" si="62"/>
        <v>3474</v>
      </c>
      <c r="Q307">
        <f t="shared" si="62"/>
        <v>108</v>
      </c>
      <c r="R307">
        <f t="shared" si="62"/>
        <v>5391</v>
      </c>
      <c r="S307" s="21">
        <f t="shared" si="62"/>
        <v>8973</v>
      </c>
    </row>
    <row r="308" spans="2:19" ht="12.75">
      <c r="B308" t="s">
        <v>267</v>
      </c>
      <c r="C308" s="18">
        <v>1018</v>
      </c>
      <c r="D308">
        <v>276</v>
      </c>
      <c r="E308">
        <v>9</v>
      </c>
      <c r="F308">
        <v>557</v>
      </c>
      <c r="G308" s="21">
        <f t="shared" si="60"/>
        <v>842</v>
      </c>
      <c r="H308" s="20"/>
      <c r="I308" s="18">
        <v>761</v>
      </c>
      <c r="J308">
        <v>0</v>
      </c>
      <c r="K308">
        <v>0</v>
      </c>
      <c r="L308">
        <v>32</v>
      </c>
      <c r="M308" s="21">
        <f t="shared" si="61"/>
        <v>32</v>
      </c>
      <c r="N308" s="20"/>
      <c r="O308" s="18">
        <f t="shared" si="62"/>
        <v>1779</v>
      </c>
      <c r="P308">
        <f t="shared" si="62"/>
        <v>276</v>
      </c>
      <c r="Q308">
        <f t="shared" si="62"/>
        <v>9</v>
      </c>
      <c r="R308">
        <f t="shared" si="62"/>
        <v>589</v>
      </c>
      <c r="S308" s="21">
        <f t="shared" si="62"/>
        <v>874</v>
      </c>
    </row>
    <row r="309" spans="2:19" ht="12.75">
      <c r="B309" t="s">
        <v>268</v>
      </c>
      <c r="C309" s="18">
        <v>491</v>
      </c>
      <c r="D309">
        <v>192</v>
      </c>
      <c r="E309">
        <v>3</v>
      </c>
      <c r="F309">
        <v>268</v>
      </c>
      <c r="G309" s="21">
        <f t="shared" si="60"/>
        <v>463</v>
      </c>
      <c r="H309" s="20"/>
      <c r="I309" s="18">
        <v>178</v>
      </c>
      <c r="J309">
        <v>0</v>
      </c>
      <c r="K309">
        <v>0</v>
      </c>
      <c r="L309">
        <v>5</v>
      </c>
      <c r="M309" s="21">
        <f t="shared" si="61"/>
        <v>5</v>
      </c>
      <c r="N309" s="20"/>
      <c r="O309" s="18">
        <f t="shared" si="62"/>
        <v>669</v>
      </c>
      <c r="P309">
        <f t="shared" si="62"/>
        <v>192</v>
      </c>
      <c r="Q309">
        <f t="shared" si="62"/>
        <v>3</v>
      </c>
      <c r="R309">
        <f t="shared" si="62"/>
        <v>273</v>
      </c>
      <c r="S309" s="21">
        <f t="shared" si="62"/>
        <v>468</v>
      </c>
    </row>
    <row r="310" spans="2:19" ht="12.75">
      <c r="B310" t="s">
        <v>269</v>
      </c>
      <c r="C310" s="18">
        <v>304</v>
      </c>
      <c r="D310">
        <v>81</v>
      </c>
      <c r="E310">
        <v>3</v>
      </c>
      <c r="F310">
        <v>147</v>
      </c>
      <c r="G310" s="21">
        <f t="shared" si="60"/>
        <v>231</v>
      </c>
      <c r="H310" s="20"/>
      <c r="I310" s="18">
        <v>629</v>
      </c>
      <c r="J310">
        <v>0</v>
      </c>
      <c r="K310">
        <v>0</v>
      </c>
      <c r="L310">
        <v>34</v>
      </c>
      <c r="M310" s="21">
        <f t="shared" si="61"/>
        <v>34</v>
      </c>
      <c r="N310" s="20"/>
      <c r="O310" s="18">
        <f t="shared" si="62"/>
        <v>933</v>
      </c>
      <c r="P310">
        <f t="shared" si="62"/>
        <v>81</v>
      </c>
      <c r="Q310">
        <f t="shared" si="62"/>
        <v>3</v>
      </c>
      <c r="R310">
        <f t="shared" si="62"/>
        <v>181</v>
      </c>
      <c r="S310" s="21">
        <f t="shared" si="62"/>
        <v>265</v>
      </c>
    </row>
    <row r="311" spans="2:19" ht="12.75">
      <c r="B311" t="s">
        <v>270</v>
      </c>
      <c r="C311" s="18">
        <v>205</v>
      </c>
      <c r="D311">
        <v>20</v>
      </c>
      <c r="E311">
        <v>1</v>
      </c>
      <c r="F311">
        <v>43</v>
      </c>
      <c r="G311" s="21">
        <f t="shared" si="60"/>
        <v>64</v>
      </c>
      <c r="H311" s="20"/>
      <c r="I311" s="18">
        <v>20</v>
      </c>
      <c r="J311">
        <v>0</v>
      </c>
      <c r="K311">
        <v>0</v>
      </c>
      <c r="L311">
        <v>0</v>
      </c>
      <c r="M311" s="21">
        <f t="shared" si="61"/>
        <v>0</v>
      </c>
      <c r="N311" s="20"/>
      <c r="O311" s="18">
        <f t="shared" si="62"/>
        <v>225</v>
      </c>
      <c r="P311">
        <f t="shared" si="62"/>
        <v>20</v>
      </c>
      <c r="Q311">
        <f t="shared" si="62"/>
        <v>1</v>
      </c>
      <c r="R311">
        <f t="shared" si="62"/>
        <v>43</v>
      </c>
      <c r="S311" s="21">
        <f t="shared" si="62"/>
        <v>64</v>
      </c>
    </row>
    <row r="312" spans="2:19" ht="12.75">
      <c r="B312" t="s">
        <v>271</v>
      </c>
      <c r="C312" s="18">
        <v>265</v>
      </c>
      <c r="D312">
        <v>49</v>
      </c>
      <c r="E312">
        <v>3</v>
      </c>
      <c r="F312">
        <v>69</v>
      </c>
      <c r="G312" s="21">
        <f t="shared" si="60"/>
        <v>121</v>
      </c>
      <c r="H312" s="20"/>
      <c r="I312" s="18">
        <v>23</v>
      </c>
      <c r="J312">
        <v>0</v>
      </c>
      <c r="K312">
        <v>0</v>
      </c>
      <c r="L312">
        <v>0</v>
      </c>
      <c r="M312" s="21">
        <f t="shared" si="61"/>
        <v>0</v>
      </c>
      <c r="N312" s="20"/>
      <c r="O312" s="18">
        <f t="shared" si="62"/>
        <v>288</v>
      </c>
      <c r="P312">
        <f t="shared" si="62"/>
        <v>49</v>
      </c>
      <c r="Q312">
        <f t="shared" si="62"/>
        <v>3</v>
      </c>
      <c r="R312">
        <f t="shared" si="62"/>
        <v>69</v>
      </c>
      <c r="S312" s="21">
        <f t="shared" si="62"/>
        <v>121</v>
      </c>
    </row>
    <row r="313" spans="2:19" ht="12.75">
      <c r="B313" t="s">
        <v>272</v>
      </c>
      <c r="C313" s="18">
        <v>1177</v>
      </c>
      <c r="D313">
        <v>368</v>
      </c>
      <c r="E313">
        <v>11</v>
      </c>
      <c r="F313">
        <v>463</v>
      </c>
      <c r="G313" s="21">
        <f t="shared" si="60"/>
        <v>842</v>
      </c>
      <c r="H313" s="20"/>
      <c r="I313" s="18">
        <v>252</v>
      </c>
      <c r="J313">
        <v>0</v>
      </c>
      <c r="K313">
        <v>0</v>
      </c>
      <c r="L313">
        <v>6</v>
      </c>
      <c r="M313" s="21">
        <f t="shared" si="61"/>
        <v>6</v>
      </c>
      <c r="N313" s="20"/>
      <c r="O313" s="18">
        <f t="shared" si="62"/>
        <v>1429</v>
      </c>
      <c r="P313">
        <f t="shared" si="62"/>
        <v>368</v>
      </c>
      <c r="Q313">
        <f t="shared" si="62"/>
        <v>11</v>
      </c>
      <c r="R313">
        <f t="shared" si="62"/>
        <v>469</v>
      </c>
      <c r="S313" s="21">
        <f t="shared" si="62"/>
        <v>848</v>
      </c>
    </row>
    <row r="314" spans="2:19" ht="12.75">
      <c r="B314" t="s">
        <v>273</v>
      </c>
      <c r="C314" s="18">
        <v>210</v>
      </c>
      <c r="D314">
        <v>68</v>
      </c>
      <c r="E314">
        <v>1</v>
      </c>
      <c r="F314">
        <v>58</v>
      </c>
      <c r="G314" s="21">
        <f t="shared" si="60"/>
        <v>127</v>
      </c>
      <c r="H314" s="20"/>
      <c r="I314" s="18">
        <v>10</v>
      </c>
      <c r="J314">
        <v>0</v>
      </c>
      <c r="K314">
        <v>0</v>
      </c>
      <c r="L314">
        <v>5</v>
      </c>
      <c r="M314" s="21">
        <f t="shared" si="61"/>
        <v>5</v>
      </c>
      <c r="N314" s="20"/>
      <c r="O314" s="18">
        <f t="shared" si="62"/>
        <v>220</v>
      </c>
      <c r="P314">
        <f t="shared" si="62"/>
        <v>68</v>
      </c>
      <c r="Q314">
        <f t="shared" si="62"/>
        <v>1</v>
      </c>
      <c r="R314">
        <f t="shared" si="62"/>
        <v>63</v>
      </c>
      <c r="S314" s="21">
        <f t="shared" si="62"/>
        <v>132</v>
      </c>
    </row>
    <row r="315" spans="2:19" ht="12.75">
      <c r="B315" t="s">
        <v>274</v>
      </c>
      <c r="C315" s="18">
        <v>181</v>
      </c>
      <c r="D315">
        <v>30</v>
      </c>
      <c r="E315">
        <v>0</v>
      </c>
      <c r="F315">
        <v>36</v>
      </c>
      <c r="G315" s="21">
        <f t="shared" si="60"/>
        <v>66</v>
      </c>
      <c r="H315" s="20"/>
      <c r="I315" s="18">
        <v>53</v>
      </c>
      <c r="J315">
        <v>0</v>
      </c>
      <c r="K315">
        <v>0</v>
      </c>
      <c r="L315">
        <v>0</v>
      </c>
      <c r="M315" s="21">
        <f t="shared" si="61"/>
        <v>0</v>
      </c>
      <c r="N315" s="20"/>
      <c r="O315" s="18">
        <f t="shared" si="62"/>
        <v>234</v>
      </c>
      <c r="P315">
        <f t="shared" si="62"/>
        <v>30</v>
      </c>
      <c r="Q315">
        <f t="shared" si="62"/>
        <v>0</v>
      </c>
      <c r="R315">
        <f t="shared" si="62"/>
        <v>36</v>
      </c>
      <c r="S315" s="21">
        <f t="shared" si="62"/>
        <v>66</v>
      </c>
    </row>
    <row r="316" spans="2:19" ht="12.75">
      <c r="B316" t="s">
        <v>275</v>
      </c>
      <c r="C316" s="18">
        <v>258</v>
      </c>
      <c r="D316">
        <v>102</v>
      </c>
      <c r="E316">
        <v>3</v>
      </c>
      <c r="F316">
        <v>142</v>
      </c>
      <c r="G316" s="21">
        <f t="shared" si="60"/>
        <v>247</v>
      </c>
      <c r="H316" s="20"/>
      <c r="I316" s="18">
        <v>146</v>
      </c>
      <c r="J316">
        <v>0</v>
      </c>
      <c r="K316">
        <v>0</v>
      </c>
      <c r="L316">
        <v>13</v>
      </c>
      <c r="M316" s="21">
        <f t="shared" si="61"/>
        <v>13</v>
      </c>
      <c r="N316" s="20"/>
      <c r="O316" s="18">
        <f t="shared" si="62"/>
        <v>404</v>
      </c>
      <c r="P316">
        <f t="shared" si="62"/>
        <v>102</v>
      </c>
      <c r="Q316">
        <f t="shared" si="62"/>
        <v>3</v>
      </c>
      <c r="R316">
        <f t="shared" si="62"/>
        <v>155</v>
      </c>
      <c r="S316" s="21">
        <f t="shared" si="62"/>
        <v>260</v>
      </c>
    </row>
    <row r="317" spans="2:19" ht="12.75">
      <c r="B317" t="s">
        <v>276</v>
      </c>
      <c r="C317" s="18">
        <v>364</v>
      </c>
      <c r="D317">
        <v>58</v>
      </c>
      <c r="E317">
        <v>3</v>
      </c>
      <c r="F317">
        <v>106</v>
      </c>
      <c r="G317" s="21">
        <f t="shared" si="60"/>
        <v>167</v>
      </c>
      <c r="H317" s="20"/>
      <c r="I317" s="18">
        <v>57</v>
      </c>
      <c r="J317">
        <v>0</v>
      </c>
      <c r="K317">
        <v>0</v>
      </c>
      <c r="L317">
        <v>0</v>
      </c>
      <c r="M317" s="21">
        <f t="shared" si="61"/>
        <v>0</v>
      </c>
      <c r="N317" s="20"/>
      <c r="O317" s="18">
        <f t="shared" si="62"/>
        <v>421</v>
      </c>
      <c r="P317">
        <f t="shared" si="62"/>
        <v>58</v>
      </c>
      <c r="Q317">
        <f t="shared" si="62"/>
        <v>3</v>
      </c>
      <c r="R317">
        <f t="shared" si="62"/>
        <v>106</v>
      </c>
      <c r="S317" s="21">
        <f t="shared" si="62"/>
        <v>167</v>
      </c>
    </row>
    <row r="318" spans="2:19" ht="12.75">
      <c r="B318" t="s">
        <v>277</v>
      </c>
      <c r="C318" s="18">
        <v>954</v>
      </c>
      <c r="D318">
        <v>177</v>
      </c>
      <c r="E318">
        <v>4</v>
      </c>
      <c r="F318">
        <v>444</v>
      </c>
      <c r="G318" s="21">
        <f t="shared" si="60"/>
        <v>625</v>
      </c>
      <c r="H318" s="20"/>
      <c r="I318" s="18">
        <v>586</v>
      </c>
      <c r="J318">
        <v>0</v>
      </c>
      <c r="K318">
        <v>1</v>
      </c>
      <c r="L318">
        <v>8</v>
      </c>
      <c r="M318" s="21">
        <f t="shared" si="61"/>
        <v>9</v>
      </c>
      <c r="N318" s="20"/>
      <c r="O318" s="18">
        <f t="shared" si="62"/>
        <v>1540</v>
      </c>
      <c r="P318">
        <f t="shared" si="62"/>
        <v>177</v>
      </c>
      <c r="Q318">
        <f t="shared" si="62"/>
        <v>5</v>
      </c>
      <c r="R318">
        <f t="shared" si="62"/>
        <v>452</v>
      </c>
      <c r="S318" s="21">
        <f t="shared" si="62"/>
        <v>634</v>
      </c>
    </row>
    <row r="319" spans="2:19" ht="12.75">
      <c r="B319" t="s">
        <v>278</v>
      </c>
      <c r="C319" s="18">
        <v>100</v>
      </c>
      <c r="D319">
        <v>31</v>
      </c>
      <c r="E319">
        <v>2</v>
      </c>
      <c r="F319">
        <v>24</v>
      </c>
      <c r="G319" s="21">
        <f t="shared" si="60"/>
        <v>57</v>
      </c>
      <c r="H319" s="20"/>
      <c r="I319" s="18">
        <v>14</v>
      </c>
      <c r="J319">
        <v>0</v>
      </c>
      <c r="K319">
        <v>0</v>
      </c>
      <c r="L319">
        <v>0</v>
      </c>
      <c r="M319" s="21">
        <f t="shared" si="61"/>
        <v>0</v>
      </c>
      <c r="N319" s="20"/>
      <c r="O319" s="18">
        <f t="shared" si="62"/>
        <v>114</v>
      </c>
      <c r="P319">
        <f t="shared" si="62"/>
        <v>31</v>
      </c>
      <c r="Q319">
        <f t="shared" si="62"/>
        <v>2</v>
      </c>
      <c r="R319">
        <f t="shared" si="62"/>
        <v>24</v>
      </c>
      <c r="S319" s="21">
        <f t="shared" si="62"/>
        <v>57</v>
      </c>
    </row>
    <row r="320" spans="2:19" ht="12.75">
      <c r="B320" t="s">
        <v>279</v>
      </c>
      <c r="C320" s="18">
        <v>42</v>
      </c>
      <c r="D320">
        <v>7</v>
      </c>
      <c r="E320">
        <v>0</v>
      </c>
      <c r="F320">
        <v>10</v>
      </c>
      <c r="G320" s="21">
        <f t="shared" si="60"/>
        <v>17</v>
      </c>
      <c r="H320" s="20"/>
      <c r="I320" s="18">
        <v>23</v>
      </c>
      <c r="J320">
        <v>0</v>
      </c>
      <c r="K320">
        <v>0</v>
      </c>
      <c r="L320">
        <v>0</v>
      </c>
      <c r="M320" s="21">
        <f t="shared" si="61"/>
        <v>0</v>
      </c>
      <c r="N320" s="20"/>
      <c r="O320" s="18">
        <f t="shared" si="62"/>
        <v>65</v>
      </c>
      <c r="P320">
        <f t="shared" si="62"/>
        <v>7</v>
      </c>
      <c r="Q320">
        <f t="shared" si="62"/>
        <v>0</v>
      </c>
      <c r="R320">
        <f t="shared" si="62"/>
        <v>10</v>
      </c>
      <c r="S320" s="21">
        <f t="shared" si="62"/>
        <v>17</v>
      </c>
    </row>
    <row r="321" spans="1:19" s="2" customFormat="1" ht="12.75">
      <c r="A321" s="22"/>
      <c r="B321" s="23" t="s">
        <v>25</v>
      </c>
      <c r="C321" s="24">
        <f>SUM(C307:C320)</f>
        <v>16652</v>
      </c>
      <c r="D321" s="25">
        <f>SUM(D307:D320)</f>
        <v>4927</v>
      </c>
      <c r="E321" s="25">
        <f>SUM(E307:E320)</f>
        <v>148</v>
      </c>
      <c r="F321" s="25">
        <f>SUM(F307:F320)</f>
        <v>7610</v>
      </c>
      <c r="G321" s="25">
        <f>SUM(G307:G320)</f>
        <v>12685</v>
      </c>
      <c r="H321" s="21"/>
      <c r="I321" s="24">
        <f>SUM(I307:I320)</f>
        <v>5355</v>
      </c>
      <c r="J321" s="25">
        <f>SUM(J307:J320)</f>
        <v>6</v>
      </c>
      <c r="K321" s="25">
        <f>SUM(K307:K320)</f>
        <v>4</v>
      </c>
      <c r="L321" s="25">
        <f>SUM(L307:L320)</f>
        <v>251</v>
      </c>
      <c r="M321" s="25">
        <f>SUM(M307:M320)</f>
        <v>261</v>
      </c>
      <c r="N321" s="21"/>
      <c r="O321" s="24">
        <f t="shared" si="62"/>
        <v>22007</v>
      </c>
      <c r="P321" s="25">
        <f t="shared" si="62"/>
        <v>4933</v>
      </c>
      <c r="Q321" s="25">
        <f t="shared" si="62"/>
        <v>152</v>
      </c>
      <c r="R321" s="25">
        <f t="shared" si="62"/>
        <v>7861</v>
      </c>
      <c r="S321" s="25">
        <f t="shared" si="62"/>
        <v>12946</v>
      </c>
    </row>
    <row r="322" spans="1:19" ht="12.75">
      <c r="A322" s="1" t="s">
        <v>280</v>
      </c>
      <c r="C322" s="18"/>
      <c r="G322" s="21"/>
      <c r="H322" s="20"/>
      <c r="I322" s="18"/>
      <c r="M322" s="21"/>
      <c r="N322" s="20"/>
      <c r="O322" s="18"/>
      <c r="S322" s="21"/>
    </row>
    <row r="323" spans="2:19" ht="12.75">
      <c r="B323" t="s">
        <v>11</v>
      </c>
      <c r="C323" s="18">
        <v>4893</v>
      </c>
      <c r="D323">
        <v>2528</v>
      </c>
      <c r="E323">
        <v>50</v>
      </c>
      <c r="F323">
        <v>1780</v>
      </c>
      <c r="G323" s="21">
        <f aca="true" t="shared" si="63" ref="G323:G331">SUM(D323:F323)</f>
        <v>4358</v>
      </c>
      <c r="H323" s="20"/>
      <c r="I323" s="18">
        <v>2281</v>
      </c>
      <c r="J323">
        <v>489</v>
      </c>
      <c r="K323">
        <v>10</v>
      </c>
      <c r="L323">
        <v>290</v>
      </c>
      <c r="M323" s="21">
        <f aca="true" t="shared" si="64" ref="M323:M331">SUM(J323:L323)</f>
        <v>789</v>
      </c>
      <c r="N323" s="20"/>
      <c r="O323" s="18">
        <f aca="true" t="shared" si="65" ref="O323:S332">C323+I323</f>
        <v>7174</v>
      </c>
      <c r="P323" s="21">
        <f t="shared" si="65"/>
        <v>3017</v>
      </c>
      <c r="Q323">
        <f t="shared" si="65"/>
        <v>60</v>
      </c>
      <c r="R323">
        <f t="shared" si="65"/>
        <v>2070</v>
      </c>
      <c r="S323" s="21">
        <f t="shared" si="65"/>
        <v>5147</v>
      </c>
    </row>
    <row r="324" spans="2:19" ht="12.75">
      <c r="B324" t="s">
        <v>281</v>
      </c>
      <c r="C324" s="18">
        <v>512</v>
      </c>
      <c r="D324">
        <v>237</v>
      </c>
      <c r="E324">
        <v>7</v>
      </c>
      <c r="F324">
        <v>145</v>
      </c>
      <c r="G324" s="21">
        <f t="shared" si="63"/>
        <v>389</v>
      </c>
      <c r="H324" s="20"/>
      <c r="I324" s="18">
        <v>769</v>
      </c>
      <c r="J324">
        <v>219</v>
      </c>
      <c r="K324">
        <v>0</v>
      </c>
      <c r="L324">
        <v>53</v>
      </c>
      <c r="M324" s="21">
        <f t="shared" si="64"/>
        <v>272</v>
      </c>
      <c r="N324" s="20"/>
      <c r="O324" s="18">
        <f t="shared" si="65"/>
        <v>1281</v>
      </c>
      <c r="P324" s="21">
        <f t="shared" si="65"/>
        <v>456</v>
      </c>
      <c r="Q324">
        <f t="shared" si="65"/>
        <v>7</v>
      </c>
      <c r="R324">
        <f t="shared" si="65"/>
        <v>198</v>
      </c>
      <c r="S324" s="21">
        <f t="shared" si="65"/>
        <v>661</v>
      </c>
    </row>
    <row r="325" spans="2:19" ht="12.75">
      <c r="B325" t="s">
        <v>282</v>
      </c>
      <c r="C325" s="18">
        <v>995</v>
      </c>
      <c r="D325">
        <v>588</v>
      </c>
      <c r="E325">
        <v>8</v>
      </c>
      <c r="F325">
        <v>305</v>
      </c>
      <c r="G325" s="21">
        <f t="shared" si="63"/>
        <v>901</v>
      </c>
      <c r="H325" s="20"/>
      <c r="I325" s="18">
        <v>1412</v>
      </c>
      <c r="J325">
        <v>505</v>
      </c>
      <c r="K325">
        <v>12</v>
      </c>
      <c r="L325">
        <v>124</v>
      </c>
      <c r="M325" s="21">
        <f t="shared" si="64"/>
        <v>641</v>
      </c>
      <c r="N325" s="20"/>
      <c r="O325" s="18">
        <f t="shared" si="65"/>
        <v>2407</v>
      </c>
      <c r="P325" s="21">
        <f t="shared" si="65"/>
        <v>1093</v>
      </c>
      <c r="Q325">
        <f t="shared" si="65"/>
        <v>20</v>
      </c>
      <c r="R325">
        <f t="shared" si="65"/>
        <v>429</v>
      </c>
      <c r="S325" s="21">
        <f t="shared" si="65"/>
        <v>1542</v>
      </c>
    </row>
    <row r="326" spans="2:19" ht="12.75">
      <c r="B326" t="s">
        <v>283</v>
      </c>
      <c r="C326" s="18">
        <v>1007</v>
      </c>
      <c r="D326">
        <v>474</v>
      </c>
      <c r="E326">
        <v>34</v>
      </c>
      <c r="F326">
        <v>290</v>
      </c>
      <c r="G326" s="21">
        <f t="shared" si="63"/>
        <v>798</v>
      </c>
      <c r="H326" s="20"/>
      <c r="I326" s="18">
        <v>3346</v>
      </c>
      <c r="J326">
        <v>531</v>
      </c>
      <c r="K326">
        <v>5</v>
      </c>
      <c r="L326">
        <v>150</v>
      </c>
      <c r="M326" s="21">
        <f t="shared" si="64"/>
        <v>686</v>
      </c>
      <c r="N326" s="20"/>
      <c r="O326" s="18">
        <f t="shared" si="65"/>
        <v>4353</v>
      </c>
      <c r="P326" s="21">
        <f t="shared" si="65"/>
        <v>1005</v>
      </c>
      <c r="Q326">
        <f t="shared" si="65"/>
        <v>39</v>
      </c>
      <c r="R326">
        <f t="shared" si="65"/>
        <v>440</v>
      </c>
      <c r="S326" s="21">
        <f t="shared" si="65"/>
        <v>1484</v>
      </c>
    </row>
    <row r="327" spans="2:19" ht="12.75">
      <c r="B327" t="s">
        <v>284</v>
      </c>
      <c r="C327" s="18">
        <v>4351</v>
      </c>
      <c r="D327">
        <v>2276</v>
      </c>
      <c r="E327">
        <v>3</v>
      </c>
      <c r="F327">
        <v>1295</v>
      </c>
      <c r="G327" s="21">
        <f t="shared" si="63"/>
        <v>3574</v>
      </c>
      <c r="H327" s="20"/>
      <c r="I327" s="18">
        <v>2755</v>
      </c>
      <c r="J327">
        <v>809</v>
      </c>
      <c r="K327">
        <v>6</v>
      </c>
      <c r="L327">
        <v>238</v>
      </c>
      <c r="M327" s="21">
        <f t="shared" si="64"/>
        <v>1053</v>
      </c>
      <c r="N327" s="20"/>
      <c r="O327" s="18">
        <f t="shared" si="65"/>
        <v>7106</v>
      </c>
      <c r="P327" s="21">
        <f t="shared" si="65"/>
        <v>3085</v>
      </c>
      <c r="Q327">
        <f t="shared" si="65"/>
        <v>9</v>
      </c>
      <c r="R327">
        <f t="shared" si="65"/>
        <v>1533</v>
      </c>
      <c r="S327" s="21">
        <f t="shared" si="65"/>
        <v>4627</v>
      </c>
    </row>
    <row r="328" spans="2:19" ht="12.75">
      <c r="B328" t="s">
        <v>285</v>
      </c>
      <c r="C328" s="18">
        <v>315</v>
      </c>
      <c r="D328">
        <v>190</v>
      </c>
      <c r="E328">
        <v>4</v>
      </c>
      <c r="F328">
        <v>101</v>
      </c>
      <c r="G328" s="21">
        <f t="shared" si="63"/>
        <v>295</v>
      </c>
      <c r="H328" s="20"/>
      <c r="I328" s="18">
        <v>923</v>
      </c>
      <c r="J328">
        <v>378</v>
      </c>
      <c r="K328">
        <v>4</v>
      </c>
      <c r="L328">
        <v>122</v>
      </c>
      <c r="M328" s="21">
        <f t="shared" si="64"/>
        <v>504</v>
      </c>
      <c r="N328" s="20"/>
      <c r="O328" s="18">
        <f t="shared" si="65"/>
        <v>1238</v>
      </c>
      <c r="P328" s="21">
        <f t="shared" si="65"/>
        <v>568</v>
      </c>
      <c r="Q328">
        <f t="shared" si="65"/>
        <v>8</v>
      </c>
      <c r="R328">
        <f t="shared" si="65"/>
        <v>223</v>
      </c>
      <c r="S328" s="21">
        <f t="shared" si="65"/>
        <v>799</v>
      </c>
    </row>
    <row r="329" spans="2:19" ht="12.75">
      <c r="B329" t="s">
        <v>286</v>
      </c>
      <c r="C329" s="18">
        <v>631</v>
      </c>
      <c r="D329">
        <v>331</v>
      </c>
      <c r="E329">
        <v>21</v>
      </c>
      <c r="F329">
        <v>160</v>
      </c>
      <c r="G329" s="21">
        <f t="shared" si="63"/>
        <v>512</v>
      </c>
      <c r="H329" s="20"/>
      <c r="I329" s="18">
        <v>1582</v>
      </c>
      <c r="J329">
        <v>307</v>
      </c>
      <c r="K329">
        <v>4</v>
      </c>
      <c r="L329">
        <v>77</v>
      </c>
      <c r="M329" s="21">
        <f t="shared" si="64"/>
        <v>388</v>
      </c>
      <c r="N329" s="20"/>
      <c r="O329" s="18">
        <f t="shared" si="65"/>
        <v>2213</v>
      </c>
      <c r="P329" s="21">
        <f t="shared" si="65"/>
        <v>638</v>
      </c>
      <c r="Q329">
        <f t="shared" si="65"/>
        <v>25</v>
      </c>
      <c r="R329">
        <f t="shared" si="65"/>
        <v>237</v>
      </c>
      <c r="S329" s="21">
        <f t="shared" si="65"/>
        <v>900</v>
      </c>
    </row>
    <row r="330" spans="2:19" ht="12.75">
      <c r="B330" t="s">
        <v>287</v>
      </c>
      <c r="C330" s="18">
        <v>3271</v>
      </c>
      <c r="D330">
        <v>1700</v>
      </c>
      <c r="E330">
        <v>1</v>
      </c>
      <c r="F330">
        <v>1049</v>
      </c>
      <c r="G330" s="21">
        <f t="shared" si="63"/>
        <v>2750</v>
      </c>
      <c r="H330" s="20"/>
      <c r="I330" s="18">
        <v>3173</v>
      </c>
      <c r="J330">
        <v>753</v>
      </c>
      <c r="K330">
        <v>9</v>
      </c>
      <c r="L330">
        <v>279</v>
      </c>
      <c r="M330" s="21">
        <f t="shared" si="64"/>
        <v>1041</v>
      </c>
      <c r="N330" s="20"/>
      <c r="O330" s="18">
        <f t="shared" si="65"/>
        <v>6444</v>
      </c>
      <c r="P330" s="21">
        <f t="shared" si="65"/>
        <v>2453</v>
      </c>
      <c r="Q330">
        <f t="shared" si="65"/>
        <v>10</v>
      </c>
      <c r="R330">
        <f t="shared" si="65"/>
        <v>1328</v>
      </c>
      <c r="S330" s="21">
        <f t="shared" si="65"/>
        <v>3791</v>
      </c>
    </row>
    <row r="331" spans="2:19" ht="12.75">
      <c r="B331" t="s">
        <v>288</v>
      </c>
      <c r="C331" s="18">
        <v>167</v>
      </c>
      <c r="D331">
        <v>194</v>
      </c>
      <c r="E331">
        <v>1</v>
      </c>
      <c r="F331">
        <v>96</v>
      </c>
      <c r="G331" s="21">
        <f t="shared" si="63"/>
        <v>291</v>
      </c>
      <c r="H331" s="20"/>
      <c r="I331" s="18">
        <v>293</v>
      </c>
      <c r="J331">
        <v>183</v>
      </c>
      <c r="K331">
        <v>5</v>
      </c>
      <c r="L331">
        <v>58</v>
      </c>
      <c r="M331" s="21">
        <f t="shared" si="64"/>
        <v>246</v>
      </c>
      <c r="N331" s="20"/>
      <c r="O331" s="18">
        <f t="shared" si="65"/>
        <v>460</v>
      </c>
      <c r="P331" s="21">
        <f t="shared" si="65"/>
        <v>377</v>
      </c>
      <c r="Q331">
        <f t="shared" si="65"/>
        <v>6</v>
      </c>
      <c r="R331">
        <f t="shared" si="65"/>
        <v>154</v>
      </c>
      <c r="S331" s="21">
        <f t="shared" si="65"/>
        <v>537</v>
      </c>
    </row>
    <row r="332" spans="1:19" s="2" customFormat="1" ht="12.75">
      <c r="A332" s="22"/>
      <c r="B332" s="23" t="s">
        <v>25</v>
      </c>
      <c r="C332" s="24">
        <f>SUM(C323:C331)</f>
        <v>16142</v>
      </c>
      <c r="D332" s="25">
        <f>SUM(D323:D331)</f>
        <v>8518</v>
      </c>
      <c r="E332" s="25">
        <f>SUM(E323:E331)</f>
        <v>129</v>
      </c>
      <c r="F332" s="25">
        <f>SUM(F323:F331)</f>
        <v>5221</v>
      </c>
      <c r="G332" s="25">
        <f>SUM(G323:G331)</f>
        <v>13868</v>
      </c>
      <c r="H332" s="21"/>
      <c r="I332" s="24">
        <f>SUM(I323:I331)</f>
        <v>16534</v>
      </c>
      <c r="J332" s="25">
        <f>SUM(J323:J331)</f>
        <v>4174</v>
      </c>
      <c r="K332" s="25">
        <f>SUM(K323:K331)</f>
        <v>55</v>
      </c>
      <c r="L332" s="25">
        <f>SUM(L323:L331)</f>
        <v>1391</v>
      </c>
      <c r="M332" s="25">
        <f>SUM(M323:M331)</f>
        <v>5620</v>
      </c>
      <c r="N332" s="21"/>
      <c r="O332" s="24">
        <f t="shared" si="65"/>
        <v>32676</v>
      </c>
      <c r="P332" s="25">
        <f t="shared" si="65"/>
        <v>12692</v>
      </c>
      <c r="Q332" s="25">
        <f t="shared" si="65"/>
        <v>184</v>
      </c>
      <c r="R332" s="25">
        <f t="shared" si="65"/>
        <v>6612</v>
      </c>
      <c r="S332" s="25">
        <f t="shared" si="65"/>
        <v>19488</v>
      </c>
    </row>
    <row r="333" spans="1:19" ht="12.75">
      <c r="A333" s="1" t="s">
        <v>289</v>
      </c>
      <c r="C333" s="18"/>
      <c r="G333" s="21"/>
      <c r="H333" s="20"/>
      <c r="I333" s="18"/>
      <c r="M333" s="21"/>
      <c r="N333" s="20"/>
      <c r="O333" s="18"/>
      <c r="S333" s="21"/>
    </row>
    <row r="334" spans="2:19" ht="12.75">
      <c r="B334" t="s">
        <v>11</v>
      </c>
      <c r="C334" s="18">
        <v>10742</v>
      </c>
      <c r="D334">
        <v>3371</v>
      </c>
      <c r="E334">
        <v>128</v>
      </c>
      <c r="F334">
        <v>3086</v>
      </c>
      <c r="G334" s="21">
        <f aca="true" t="shared" si="66" ref="G334:G344">SUM(D334:F334)</f>
        <v>6585</v>
      </c>
      <c r="H334" s="20"/>
      <c r="I334" s="18">
        <v>2860</v>
      </c>
      <c r="J334">
        <v>0</v>
      </c>
      <c r="K334">
        <v>1</v>
      </c>
      <c r="L334">
        <v>49</v>
      </c>
      <c r="M334" s="21">
        <f aca="true" t="shared" si="67" ref="M334:M344">SUM(J334:L334)</f>
        <v>50</v>
      </c>
      <c r="N334" s="20"/>
      <c r="O334" s="18">
        <f aca="true" t="shared" si="68" ref="O334:S345">C334+I334</f>
        <v>13602</v>
      </c>
      <c r="P334">
        <f t="shared" si="68"/>
        <v>3371</v>
      </c>
      <c r="Q334">
        <f t="shared" si="68"/>
        <v>129</v>
      </c>
      <c r="R334">
        <f t="shared" si="68"/>
        <v>3135</v>
      </c>
      <c r="S334" s="21">
        <f t="shared" si="68"/>
        <v>6635</v>
      </c>
    </row>
    <row r="335" spans="2:19" ht="12.75">
      <c r="B335" t="s">
        <v>290</v>
      </c>
      <c r="C335" s="18">
        <v>88</v>
      </c>
      <c r="D335">
        <v>39</v>
      </c>
      <c r="E335">
        <v>0</v>
      </c>
      <c r="F335">
        <v>37</v>
      </c>
      <c r="G335" s="21">
        <f t="shared" si="66"/>
        <v>76</v>
      </c>
      <c r="H335" s="20"/>
      <c r="I335" s="18">
        <v>67</v>
      </c>
      <c r="J335">
        <v>0</v>
      </c>
      <c r="K335">
        <v>0</v>
      </c>
      <c r="L335">
        <v>0</v>
      </c>
      <c r="M335" s="21">
        <f t="shared" si="67"/>
        <v>0</v>
      </c>
      <c r="N335" s="20"/>
      <c r="O335" s="18">
        <f t="shared" si="68"/>
        <v>155</v>
      </c>
      <c r="P335">
        <f t="shared" si="68"/>
        <v>39</v>
      </c>
      <c r="Q335">
        <f t="shared" si="68"/>
        <v>0</v>
      </c>
      <c r="R335">
        <f t="shared" si="68"/>
        <v>37</v>
      </c>
      <c r="S335" s="21">
        <f t="shared" si="68"/>
        <v>76</v>
      </c>
    </row>
    <row r="336" spans="2:19" ht="12.75">
      <c r="B336" t="s">
        <v>291</v>
      </c>
      <c r="C336" s="18">
        <v>247</v>
      </c>
      <c r="D336">
        <v>90</v>
      </c>
      <c r="E336">
        <v>6</v>
      </c>
      <c r="F336">
        <v>72</v>
      </c>
      <c r="G336" s="21">
        <f t="shared" si="66"/>
        <v>168</v>
      </c>
      <c r="H336" s="20"/>
      <c r="I336" s="18">
        <v>535</v>
      </c>
      <c r="J336">
        <v>0</v>
      </c>
      <c r="K336">
        <v>0</v>
      </c>
      <c r="L336">
        <v>3</v>
      </c>
      <c r="M336" s="21">
        <f t="shared" si="67"/>
        <v>3</v>
      </c>
      <c r="N336" s="20"/>
      <c r="O336" s="18">
        <f t="shared" si="68"/>
        <v>782</v>
      </c>
      <c r="P336">
        <f t="shared" si="68"/>
        <v>90</v>
      </c>
      <c r="Q336">
        <f t="shared" si="68"/>
        <v>6</v>
      </c>
      <c r="R336">
        <f t="shared" si="68"/>
        <v>75</v>
      </c>
      <c r="S336" s="21">
        <f t="shared" si="68"/>
        <v>171</v>
      </c>
    </row>
    <row r="337" spans="2:19" ht="12.75">
      <c r="B337" t="s">
        <v>292</v>
      </c>
      <c r="C337" s="18">
        <v>652</v>
      </c>
      <c r="D337">
        <v>233</v>
      </c>
      <c r="E337">
        <v>10</v>
      </c>
      <c r="F337">
        <v>229</v>
      </c>
      <c r="G337" s="21">
        <f t="shared" si="66"/>
        <v>472</v>
      </c>
      <c r="H337" s="20"/>
      <c r="I337" s="18">
        <v>121</v>
      </c>
      <c r="J337">
        <v>1</v>
      </c>
      <c r="K337">
        <v>0</v>
      </c>
      <c r="L337">
        <v>0</v>
      </c>
      <c r="M337" s="21">
        <f t="shared" si="67"/>
        <v>1</v>
      </c>
      <c r="N337" s="20"/>
      <c r="O337" s="18">
        <f t="shared" si="68"/>
        <v>773</v>
      </c>
      <c r="P337">
        <f t="shared" si="68"/>
        <v>234</v>
      </c>
      <c r="Q337">
        <f t="shared" si="68"/>
        <v>10</v>
      </c>
      <c r="R337">
        <f t="shared" si="68"/>
        <v>229</v>
      </c>
      <c r="S337" s="21">
        <f t="shared" si="68"/>
        <v>473</v>
      </c>
    </row>
    <row r="338" spans="2:19" ht="12.75">
      <c r="B338" t="s">
        <v>293</v>
      </c>
      <c r="C338" s="18">
        <v>202</v>
      </c>
      <c r="D338">
        <v>37</v>
      </c>
      <c r="E338">
        <v>0</v>
      </c>
      <c r="F338">
        <v>28</v>
      </c>
      <c r="G338" s="21">
        <f t="shared" si="66"/>
        <v>65</v>
      </c>
      <c r="H338" s="20"/>
      <c r="I338" s="18">
        <v>362</v>
      </c>
      <c r="J338">
        <v>0</v>
      </c>
      <c r="K338">
        <v>0</v>
      </c>
      <c r="L338">
        <v>5</v>
      </c>
      <c r="M338" s="21">
        <f t="shared" si="67"/>
        <v>5</v>
      </c>
      <c r="N338" s="20"/>
      <c r="O338" s="18">
        <f t="shared" si="68"/>
        <v>564</v>
      </c>
      <c r="P338">
        <f t="shared" si="68"/>
        <v>37</v>
      </c>
      <c r="Q338">
        <f t="shared" si="68"/>
        <v>0</v>
      </c>
      <c r="R338">
        <f t="shared" si="68"/>
        <v>33</v>
      </c>
      <c r="S338" s="21">
        <f t="shared" si="68"/>
        <v>70</v>
      </c>
    </row>
    <row r="339" spans="2:19" ht="12.75">
      <c r="B339" t="s">
        <v>294</v>
      </c>
      <c r="C339" s="18">
        <v>269</v>
      </c>
      <c r="D339">
        <v>70</v>
      </c>
      <c r="E339">
        <v>3</v>
      </c>
      <c r="F339">
        <v>52</v>
      </c>
      <c r="G339" s="21">
        <f t="shared" si="66"/>
        <v>125</v>
      </c>
      <c r="H339" s="20"/>
      <c r="I339" s="18">
        <v>180</v>
      </c>
      <c r="J339">
        <v>0</v>
      </c>
      <c r="K339">
        <v>0</v>
      </c>
      <c r="L339">
        <v>0</v>
      </c>
      <c r="M339" s="21">
        <f t="shared" si="67"/>
        <v>0</v>
      </c>
      <c r="N339" s="20"/>
      <c r="O339" s="18">
        <f t="shared" si="68"/>
        <v>449</v>
      </c>
      <c r="P339">
        <f t="shared" si="68"/>
        <v>70</v>
      </c>
      <c r="Q339">
        <f t="shared" si="68"/>
        <v>3</v>
      </c>
      <c r="R339">
        <f t="shared" si="68"/>
        <v>52</v>
      </c>
      <c r="S339" s="21">
        <f t="shared" si="68"/>
        <v>125</v>
      </c>
    </row>
    <row r="340" spans="2:19" ht="12.75">
      <c r="B340" t="s">
        <v>295</v>
      </c>
      <c r="C340" s="18">
        <v>333</v>
      </c>
      <c r="D340">
        <v>67</v>
      </c>
      <c r="E340">
        <v>7</v>
      </c>
      <c r="F340">
        <v>129</v>
      </c>
      <c r="G340" s="21">
        <f t="shared" si="66"/>
        <v>203</v>
      </c>
      <c r="H340" s="20"/>
      <c r="I340" s="18">
        <v>137</v>
      </c>
      <c r="J340">
        <v>0</v>
      </c>
      <c r="K340">
        <v>0</v>
      </c>
      <c r="L340">
        <v>0</v>
      </c>
      <c r="M340" s="21">
        <f t="shared" si="67"/>
        <v>0</v>
      </c>
      <c r="N340" s="20"/>
      <c r="O340" s="18">
        <f t="shared" si="68"/>
        <v>470</v>
      </c>
      <c r="P340">
        <f t="shared" si="68"/>
        <v>67</v>
      </c>
      <c r="Q340">
        <f t="shared" si="68"/>
        <v>7</v>
      </c>
      <c r="R340">
        <f t="shared" si="68"/>
        <v>129</v>
      </c>
      <c r="S340" s="21">
        <f t="shared" si="68"/>
        <v>203</v>
      </c>
    </row>
    <row r="341" spans="2:19" ht="12.75">
      <c r="B341" t="s">
        <v>296</v>
      </c>
      <c r="C341" s="18">
        <v>344</v>
      </c>
      <c r="D341">
        <v>58</v>
      </c>
      <c r="E341">
        <v>1</v>
      </c>
      <c r="F341">
        <v>54</v>
      </c>
      <c r="G341" s="21">
        <f t="shared" si="66"/>
        <v>113</v>
      </c>
      <c r="H341" s="20"/>
      <c r="I341" s="18">
        <v>598</v>
      </c>
      <c r="J341">
        <v>0</v>
      </c>
      <c r="K341">
        <v>0</v>
      </c>
      <c r="L341">
        <v>0</v>
      </c>
      <c r="M341" s="21">
        <f t="shared" si="67"/>
        <v>0</v>
      </c>
      <c r="N341" s="20"/>
      <c r="O341" s="18">
        <f t="shared" si="68"/>
        <v>942</v>
      </c>
      <c r="P341">
        <f t="shared" si="68"/>
        <v>58</v>
      </c>
      <c r="Q341">
        <f t="shared" si="68"/>
        <v>1</v>
      </c>
      <c r="R341">
        <f t="shared" si="68"/>
        <v>54</v>
      </c>
      <c r="S341" s="21">
        <f t="shared" si="68"/>
        <v>113</v>
      </c>
    </row>
    <row r="342" spans="2:19" ht="12.75">
      <c r="B342" t="s">
        <v>297</v>
      </c>
      <c r="C342" s="18">
        <v>118</v>
      </c>
      <c r="D342">
        <v>9</v>
      </c>
      <c r="E342">
        <v>5</v>
      </c>
      <c r="F342">
        <v>27</v>
      </c>
      <c r="G342" s="21">
        <f t="shared" si="66"/>
        <v>41</v>
      </c>
      <c r="H342" s="20"/>
      <c r="I342" s="18">
        <v>193</v>
      </c>
      <c r="J342">
        <v>0</v>
      </c>
      <c r="K342">
        <v>0</v>
      </c>
      <c r="L342">
        <v>0</v>
      </c>
      <c r="M342" s="21">
        <f t="shared" si="67"/>
        <v>0</v>
      </c>
      <c r="N342" s="20"/>
      <c r="O342" s="18">
        <f t="shared" si="68"/>
        <v>311</v>
      </c>
      <c r="P342">
        <f t="shared" si="68"/>
        <v>9</v>
      </c>
      <c r="Q342">
        <f t="shared" si="68"/>
        <v>5</v>
      </c>
      <c r="R342">
        <f t="shared" si="68"/>
        <v>27</v>
      </c>
      <c r="S342" s="21">
        <f t="shared" si="68"/>
        <v>41</v>
      </c>
    </row>
    <row r="343" spans="2:19" ht="12.75">
      <c r="B343" t="s">
        <v>298</v>
      </c>
      <c r="C343" s="18">
        <v>726</v>
      </c>
      <c r="D343">
        <v>158</v>
      </c>
      <c r="E343">
        <v>9</v>
      </c>
      <c r="F343">
        <v>236</v>
      </c>
      <c r="G343" s="21">
        <f t="shared" si="66"/>
        <v>403</v>
      </c>
      <c r="H343" s="20"/>
      <c r="I343" s="18">
        <v>323</v>
      </c>
      <c r="J343">
        <v>0</v>
      </c>
      <c r="K343">
        <v>0</v>
      </c>
      <c r="L343">
        <v>6</v>
      </c>
      <c r="M343" s="21">
        <f t="shared" si="67"/>
        <v>6</v>
      </c>
      <c r="N343" s="20"/>
      <c r="O343" s="18">
        <f t="shared" si="68"/>
        <v>1049</v>
      </c>
      <c r="P343">
        <f t="shared" si="68"/>
        <v>158</v>
      </c>
      <c r="Q343">
        <f t="shared" si="68"/>
        <v>9</v>
      </c>
      <c r="R343">
        <f t="shared" si="68"/>
        <v>242</v>
      </c>
      <c r="S343" s="21">
        <f t="shared" si="68"/>
        <v>409</v>
      </c>
    </row>
    <row r="344" spans="2:19" ht="12.75">
      <c r="B344" t="s">
        <v>299</v>
      </c>
      <c r="C344" s="18">
        <v>89</v>
      </c>
      <c r="D344">
        <v>5</v>
      </c>
      <c r="E344">
        <v>3</v>
      </c>
      <c r="F344">
        <v>2</v>
      </c>
      <c r="G344" s="21">
        <f t="shared" si="66"/>
        <v>10</v>
      </c>
      <c r="H344" s="20"/>
      <c r="I344" s="18">
        <v>190</v>
      </c>
      <c r="J344">
        <v>0</v>
      </c>
      <c r="K344">
        <v>0</v>
      </c>
      <c r="L344">
        <v>0</v>
      </c>
      <c r="M344" s="21">
        <f t="shared" si="67"/>
        <v>0</v>
      </c>
      <c r="N344" s="20"/>
      <c r="O344" s="18">
        <f t="shared" si="68"/>
        <v>279</v>
      </c>
      <c r="P344">
        <f t="shared" si="68"/>
        <v>5</v>
      </c>
      <c r="Q344">
        <f t="shared" si="68"/>
        <v>3</v>
      </c>
      <c r="R344">
        <f t="shared" si="68"/>
        <v>2</v>
      </c>
      <c r="S344" s="21">
        <f t="shared" si="68"/>
        <v>10</v>
      </c>
    </row>
    <row r="345" spans="1:19" s="2" customFormat="1" ht="12.75">
      <c r="A345" s="22"/>
      <c r="B345" s="23" t="s">
        <v>25</v>
      </c>
      <c r="C345" s="24">
        <f>SUM(C334:C344)</f>
        <v>13810</v>
      </c>
      <c r="D345" s="25">
        <f>SUM(D334:D344)</f>
        <v>4137</v>
      </c>
      <c r="E345" s="25">
        <f>SUM(E334:E344)</f>
        <v>172</v>
      </c>
      <c r="F345" s="25">
        <f>SUM(F334:F344)</f>
        <v>3952</v>
      </c>
      <c r="G345" s="25">
        <f>SUM(G334:G344)</f>
        <v>8261</v>
      </c>
      <c r="H345" s="21"/>
      <c r="I345" s="24">
        <f>SUM(I334:I344)</f>
        <v>5566</v>
      </c>
      <c r="J345" s="25">
        <f>SUM(J334:J344)</f>
        <v>1</v>
      </c>
      <c r="K345" s="25">
        <f>SUM(K334:K344)</f>
        <v>1</v>
      </c>
      <c r="L345" s="25">
        <f>SUM(L334:L344)</f>
        <v>63</v>
      </c>
      <c r="M345" s="25">
        <f>SUM(M334:M344)</f>
        <v>65</v>
      </c>
      <c r="N345" s="21"/>
      <c r="O345" s="24">
        <f t="shared" si="68"/>
        <v>19376</v>
      </c>
      <c r="P345" s="25">
        <f t="shared" si="68"/>
        <v>4138</v>
      </c>
      <c r="Q345" s="25">
        <f t="shared" si="68"/>
        <v>173</v>
      </c>
      <c r="R345" s="25">
        <f t="shared" si="68"/>
        <v>4015</v>
      </c>
      <c r="S345" s="25">
        <f t="shared" si="68"/>
        <v>8326</v>
      </c>
    </row>
    <row r="346" spans="1:19" ht="12.75">
      <c r="A346" s="1" t="s">
        <v>300</v>
      </c>
      <c r="C346" s="18"/>
      <c r="G346" s="21"/>
      <c r="H346" s="20"/>
      <c r="I346" s="18"/>
      <c r="M346" s="21"/>
      <c r="N346" s="20"/>
      <c r="O346" s="18"/>
      <c r="S346" s="21"/>
    </row>
    <row r="347" spans="2:19" ht="12.75">
      <c r="B347" t="s">
        <v>11</v>
      </c>
      <c r="C347" s="18">
        <v>5713</v>
      </c>
      <c r="D347">
        <v>2533</v>
      </c>
      <c r="E347">
        <v>49</v>
      </c>
      <c r="F347">
        <v>1873</v>
      </c>
      <c r="G347" s="21">
        <f aca="true" t="shared" si="69" ref="G347:G355">SUM(D347:F347)</f>
        <v>4455</v>
      </c>
      <c r="H347" s="20"/>
      <c r="I347" s="18">
        <v>3769</v>
      </c>
      <c r="J347">
        <v>58</v>
      </c>
      <c r="K347">
        <v>1</v>
      </c>
      <c r="L347">
        <v>76</v>
      </c>
      <c r="M347" s="21">
        <f aca="true" t="shared" si="70" ref="M347:M355">SUM(J347:L347)</f>
        <v>135</v>
      </c>
      <c r="N347" s="20"/>
      <c r="O347" s="18">
        <f aca="true" t="shared" si="71" ref="O347:S356">C347+I347</f>
        <v>9482</v>
      </c>
      <c r="P347">
        <f t="shared" si="71"/>
        <v>2591</v>
      </c>
      <c r="Q347">
        <f t="shared" si="71"/>
        <v>50</v>
      </c>
      <c r="R347">
        <f t="shared" si="71"/>
        <v>1949</v>
      </c>
      <c r="S347" s="21">
        <f t="shared" si="71"/>
        <v>4590</v>
      </c>
    </row>
    <row r="348" spans="2:19" ht="12.75">
      <c r="B348" t="s">
        <v>301</v>
      </c>
      <c r="C348" s="18">
        <v>600</v>
      </c>
      <c r="D348">
        <v>184</v>
      </c>
      <c r="E348">
        <v>3</v>
      </c>
      <c r="F348">
        <v>123</v>
      </c>
      <c r="G348" s="21">
        <f t="shared" si="69"/>
        <v>310</v>
      </c>
      <c r="H348" s="20"/>
      <c r="I348" s="18">
        <v>1032</v>
      </c>
      <c r="J348">
        <v>16</v>
      </c>
      <c r="K348">
        <v>0</v>
      </c>
      <c r="L348">
        <v>18</v>
      </c>
      <c r="M348" s="21">
        <f t="shared" si="70"/>
        <v>34</v>
      </c>
      <c r="N348" s="20"/>
      <c r="O348" s="18">
        <f t="shared" si="71"/>
        <v>1632</v>
      </c>
      <c r="P348">
        <f t="shared" si="71"/>
        <v>200</v>
      </c>
      <c r="Q348">
        <f t="shared" si="71"/>
        <v>3</v>
      </c>
      <c r="R348">
        <f t="shared" si="71"/>
        <v>141</v>
      </c>
      <c r="S348" s="21">
        <f t="shared" si="71"/>
        <v>344</v>
      </c>
    </row>
    <row r="349" spans="2:19" ht="12.75">
      <c r="B349" t="s">
        <v>302</v>
      </c>
      <c r="C349" s="18">
        <v>186</v>
      </c>
      <c r="D349">
        <v>181</v>
      </c>
      <c r="E349">
        <v>1</v>
      </c>
      <c r="F349">
        <v>82</v>
      </c>
      <c r="G349" s="21">
        <f t="shared" si="69"/>
        <v>264</v>
      </c>
      <c r="H349" s="20"/>
      <c r="I349" s="18">
        <v>342</v>
      </c>
      <c r="J349">
        <v>8</v>
      </c>
      <c r="K349">
        <v>0</v>
      </c>
      <c r="L349">
        <v>11</v>
      </c>
      <c r="M349" s="21">
        <f t="shared" si="70"/>
        <v>19</v>
      </c>
      <c r="N349" s="20"/>
      <c r="O349" s="18">
        <f t="shared" si="71"/>
        <v>528</v>
      </c>
      <c r="P349">
        <f t="shared" si="71"/>
        <v>189</v>
      </c>
      <c r="Q349">
        <f t="shared" si="71"/>
        <v>1</v>
      </c>
      <c r="R349">
        <f t="shared" si="71"/>
        <v>93</v>
      </c>
      <c r="S349" s="21">
        <f t="shared" si="71"/>
        <v>283</v>
      </c>
    </row>
    <row r="350" spans="2:19" ht="12.75">
      <c r="B350" t="s">
        <v>303</v>
      </c>
      <c r="C350" s="18">
        <v>194</v>
      </c>
      <c r="D350">
        <v>278</v>
      </c>
      <c r="E350">
        <v>3</v>
      </c>
      <c r="F350">
        <v>154</v>
      </c>
      <c r="G350" s="21">
        <f t="shared" si="69"/>
        <v>435</v>
      </c>
      <c r="H350" s="20"/>
      <c r="I350" s="18">
        <v>233</v>
      </c>
      <c r="J350">
        <v>8</v>
      </c>
      <c r="K350">
        <v>0</v>
      </c>
      <c r="L350">
        <v>12</v>
      </c>
      <c r="M350" s="21">
        <f t="shared" si="70"/>
        <v>20</v>
      </c>
      <c r="N350" s="20"/>
      <c r="O350" s="18">
        <f t="shared" si="71"/>
        <v>427</v>
      </c>
      <c r="P350">
        <f t="shared" si="71"/>
        <v>286</v>
      </c>
      <c r="Q350">
        <f t="shared" si="71"/>
        <v>3</v>
      </c>
      <c r="R350">
        <f t="shared" si="71"/>
        <v>166</v>
      </c>
      <c r="S350" s="21">
        <f t="shared" si="71"/>
        <v>455</v>
      </c>
    </row>
    <row r="351" spans="2:19" ht="12.75">
      <c r="B351" t="s">
        <v>304</v>
      </c>
      <c r="C351" s="18">
        <v>166</v>
      </c>
      <c r="D351">
        <v>199</v>
      </c>
      <c r="E351">
        <v>1</v>
      </c>
      <c r="F351">
        <v>89</v>
      </c>
      <c r="G351" s="21">
        <f t="shared" si="69"/>
        <v>289</v>
      </c>
      <c r="H351" s="20"/>
      <c r="I351" s="18">
        <v>129</v>
      </c>
      <c r="J351">
        <v>3</v>
      </c>
      <c r="K351">
        <v>0</v>
      </c>
      <c r="L351">
        <v>0</v>
      </c>
      <c r="M351" s="21">
        <f t="shared" si="70"/>
        <v>3</v>
      </c>
      <c r="N351" s="20"/>
      <c r="O351" s="18">
        <f t="shared" si="71"/>
        <v>295</v>
      </c>
      <c r="P351">
        <f t="shared" si="71"/>
        <v>202</v>
      </c>
      <c r="Q351">
        <f t="shared" si="71"/>
        <v>1</v>
      </c>
      <c r="R351">
        <f t="shared" si="71"/>
        <v>89</v>
      </c>
      <c r="S351" s="21">
        <f t="shared" si="71"/>
        <v>292</v>
      </c>
    </row>
    <row r="352" spans="2:19" ht="12.75">
      <c r="B352" t="s">
        <v>305</v>
      </c>
      <c r="C352" s="18">
        <v>370</v>
      </c>
      <c r="D352">
        <v>320</v>
      </c>
      <c r="E352">
        <v>11</v>
      </c>
      <c r="F352">
        <v>181</v>
      </c>
      <c r="G352" s="21">
        <f t="shared" si="69"/>
        <v>512</v>
      </c>
      <c r="H352" s="20"/>
      <c r="I352" s="18">
        <v>729</v>
      </c>
      <c r="J352">
        <v>19</v>
      </c>
      <c r="K352">
        <v>0</v>
      </c>
      <c r="L352">
        <v>9</v>
      </c>
      <c r="M352" s="21">
        <f t="shared" si="70"/>
        <v>28</v>
      </c>
      <c r="N352" s="20"/>
      <c r="O352" s="18">
        <f t="shared" si="71"/>
        <v>1099</v>
      </c>
      <c r="P352">
        <f t="shared" si="71"/>
        <v>339</v>
      </c>
      <c r="Q352">
        <f t="shared" si="71"/>
        <v>11</v>
      </c>
      <c r="R352">
        <f t="shared" si="71"/>
        <v>190</v>
      </c>
      <c r="S352" s="21">
        <f t="shared" si="71"/>
        <v>540</v>
      </c>
    </row>
    <row r="353" spans="2:19" ht="12.75">
      <c r="B353" t="s">
        <v>306</v>
      </c>
      <c r="C353" s="18">
        <v>542</v>
      </c>
      <c r="D353">
        <v>243</v>
      </c>
      <c r="E353">
        <v>4</v>
      </c>
      <c r="F353">
        <v>206</v>
      </c>
      <c r="G353" s="21">
        <f t="shared" si="69"/>
        <v>453</v>
      </c>
      <c r="H353" s="20"/>
      <c r="I353" s="18">
        <v>938</v>
      </c>
      <c r="J353">
        <v>3</v>
      </c>
      <c r="K353">
        <v>0</v>
      </c>
      <c r="L353">
        <v>30</v>
      </c>
      <c r="M353" s="21">
        <f t="shared" si="70"/>
        <v>33</v>
      </c>
      <c r="N353" s="20"/>
      <c r="O353" s="18">
        <f t="shared" si="71"/>
        <v>1480</v>
      </c>
      <c r="P353">
        <f t="shared" si="71"/>
        <v>246</v>
      </c>
      <c r="Q353">
        <f t="shared" si="71"/>
        <v>4</v>
      </c>
      <c r="R353">
        <f t="shared" si="71"/>
        <v>236</v>
      </c>
      <c r="S353" s="21">
        <f t="shared" si="71"/>
        <v>486</v>
      </c>
    </row>
    <row r="354" spans="2:19" ht="12.75">
      <c r="B354" t="s">
        <v>307</v>
      </c>
      <c r="C354" s="18">
        <v>241</v>
      </c>
      <c r="D354">
        <v>119</v>
      </c>
      <c r="E354">
        <v>4</v>
      </c>
      <c r="F354">
        <v>118</v>
      </c>
      <c r="G354" s="21">
        <f t="shared" si="69"/>
        <v>241</v>
      </c>
      <c r="H354" s="20"/>
      <c r="I354" s="18">
        <v>460</v>
      </c>
      <c r="J354">
        <v>5</v>
      </c>
      <c r="K354">
        <v>0</v>
      </c>
      <c r="L354">
        <v>2</v>
      </c>
      <c r="M354" s="21">
        <f t="shared" si="70"/>
        <v>7</v>
      </c>
      <c r="N354" s="20"/>
      <c r="O354" s="18">
        <f t="shared" si="71"/>
        <v>701</v>
      </c>
      <c r="P354">
        <f t="shared" si="71"/>
        <v>124</v>
      </c>
      <c r="Q354">
        <f t="shared" si="71"/>
        <v>4</v>
      </c>
      <c r="R354">
        <f t="shared" si="71"/>
        <v>120</v>
      </c>
      <c r="S354" s="21">
        <f t="shared" si="71"/>
        <v>248</v>
      </c>
    </row>
    <row r="355" spans="2:19" ht="12.75">
      <c r="B355" t="s">
        <v>308</v>
      </c>
      <c r="C355" s="18">
        <v>51</v>
      </c>
      <c r="D355">
        <v>15</v>
      </c>
      <c r="E355">
        <v>0</v>
      </c>
      <c r="F355">
        <v>13</v>
      </c>
      <c r="G355" s="21">
        <f t="shared" si="69"/>
        <v>28</v>
      </c>
      <c r="H355" s="20"/>
      <c r="I355" s="18">
        <v>370</v>
      </c>
      <c r="J355">
        <v>3</v>
      </c>
      <c r="K355">
        <v>0</v>
      </c>
      <c r="L355">
        <v>6</v>
      </c>
      <c r="M355" s="21">
        <f t="shared" si="70"/>
        <v>9</v>
      </c>
      <c r="N355" s="20"/>
      <c r="O355" s="18">
        <f t="shared" si="71"/>
        <v>421</v>
      </c>
      <c r="P355">
        <f t="shared" si="71"/>
        <v>18</v>
      </c>
      <c r="Q355">
        <f t="shared" si="71"/>
        <v>0</v>
      </c>
      <c r="R355">
        <f t="shared" si="71"/>
        <v>19</v>
      </c>
      <c r="S355" s="21">
        <f t="shared" si="71"/>
        <v>37</v>
      </c>
    </row>
    <row r="356" spans="1:19" s="2" customFormat="1" ht="12.75">
      <c r="A356" s="22"/>
      <c r="B356" s="23" t="s">
        <v>25</v>
      </c>
      <c r="C356" s="24">
        <f>SUM(C347:C355)</f>
        <v>8063</v>
      </c>
      <c r="D356" s="25">
        <f>SUM(D347:D355)</f>
        <v>4072</v>
      </c>
      <c r="E356" s="25">
        <f>SUM(E347:E355)</f>
        <v>76</v>
      </c>
      <c r="F356" s="25">
        <f>SUM(F347:F355)</f>
        <v>2839</v>
      </c>
      <c r="G356" s="25">
        <f>SUM(G347:G355)</f>
        <v>6987</v>
      </c>
      <c r="H356" s="21"/>
      <c r="I356" s="24">
        <f>SUM(I347:I355)</f>
        <v>8002</v>
      </c>
      <c r="J356" s="25">
        <f>SUM(J347:J355)</f>
        <v>123</v>
      </c>
      <c r="K356" s="25">
        <f>SUM(K347:K355)</f>
        <v>1</v>
      </c>
      <c r="L356" s="25">
        <f>SUM(L347:L355)</f>
        <v>164</v>
      </c>
      <c r="M356" s="25">
        <f>SUM(M347:M355)</f>
        <v>288</v>
      </c>
      <c r="N356" s="21"/>
      <c r="O356" s="24">
        <f t="shared" si="71"/>
        <v>16065</v>
      </c>
      <c r="P356" s="25">
        <f t="shared" si="71"/>
        <v>4195</v>
      </c>
      <c r="Q356" s="25">
        <f t="shared" si="71"/>
        <v>77</v>
      </c>
      <c r="R356" s="25">
        <f t="shared" si="71"/>
        <v>3003</v>
      </c>
      <c r="S356" s="25">
        <f t="shared" si="71"/>
        <v>7275</v>
      </c>
    </row>
    <row r="357" spans="1:19" ht="12.75">
      <c r="A357" s="1" t="s">
        <v>309</v>
      </c>
      <c r="C357" s="18"/>
      <c r="G357" s="21"/>
      <c r="H357" s="20"/>
      <c r="I357" s="18"/>
      <c r="M357" s="21"/>
      <c r="N357" s="20"/>
      <c r="O357" s="18"/>
      <c r="S357" s="21"/>
    </row>
    <row r="358" spans="2:19" ht="12.75">
      <c r="B358" t="s">
        <v>11</v>
      </c>
      <c r="C358" s="18">
        <v>11827</v>
      </c>
      <c r="D358">
        <v>4665</v>
      </c>
      <c r="E358">
        <v>100</v>
      </c>
      <c r="F358">
        <v>4690</v>
      </c>
      <c r="G358" s="21">
        <f aca="true" t="shared" si="72" ref="G358:G376">SUM(D358:F358)</f>
        <v>9455</v>
      </c>
      <c r="H358" s="20"/>
      <c r="I358" s="18">
        <v>1016</v>
      </c>
      <c r="J358">
        <v>15</v>
      </c>
      <c r="K358">
        <v>1</v>
      </c>
      <c r="L358">
        <v>96</v>
      </c>
      <c r="M358" s="21">
        <f aca="true" t="shared" si="73" ref="M358:M376">SUM(J358:L358)</f>
        <v>112</v>
      </c>
      <c r="N358" s="20"/>
      <c r="O358" s="18">
        <f aca="true" t="shared" si="74" ref="O358:S377">C358+I358</f>
        <v>12843</v>
      </c>
      <c r="P358">
        <f t="shared" si="74"/>
        <v>4680</v>
      </c>
      <c r="Q358">
        <f t="shared" si="74"/>
        <v>101</v>
      </c>
      <c r="R358">
        <f t="shared" si="74"/>
        <v>4786</v>
      </c>
      <c r="S358" s="21">
        <f t="shared" si="74"/>
        <v>9567</v>
      </c>
    </row>
    <row r="359" spans="2:19" ht="12.75">
      <c r="B359" t="s">
        <v>310</v>
      </c>
      <c r="C359" s="18">
        <v>614</v>
      </c>
      <c r="D359">
        <v>268</v>
      </c>
      <c r="E359">
        <v>12</v>
      </c>
      <c r="F359">
        <v>230</v>
      </c>
      <c r="G359" s="21">
        <f t="shared" si="72"/>
        <v>510</v>
      </c>
      <c r="H359" s="20"/>
      <c r="I359" s="18">
        <v>883</v>
      </c>
      <c r="J359">
        <v>10</v>
      </c>
      <c r="K359">
        <v>2</v>
      </c>
      <c r="L359">
        <v>30</v>
      </c>
      <c r="M359" s="21">
        <f t="shared" si="73"/>
        <v>42</v>
      </c>
      <c r="N359" s="20"/>
      <c r="O359" s="18">
        <f t="shared" si="74"/>
        <v>1497</v>
      </c>
      <c r="P359">
        <f t="shared" si="74"/>
        <v>278</v>
      </c>
      <c r="Q359">
        <f t="shared" si="74"/>
        <v>14</v>
      </c>
      <c r="R359">
        <f t="shared" si="74"/>
        <v>260</v>
      </c>
      <c r="S359" s="21">
        <f t="shared" si="74"/>
        <v>552</v>
      </c>
    </row>
    <row r="360" spans="2:19" ht="12.75">
      <c r="B360" t="s">
        <v>311</v>
      </c>
      <c r="C360" s="18">
        <v>254</v>
      </c>
      <c r="D360">
        <v>64</v>
      </c>
      <c r="E360">
        <v>3</v>
      </c>
      <c r="F360">
        <v>81</v>
      </c>
      <c r="G360" s="21">
        <f t="shared" si="72"/>
        <v>148</v>
      </c>
      <c r="H360" s="20"/>
      <c r="I360" s="18">
        <v>243</v>
      </c>
      <c r="J360">
        <v>0</v>
      </c>
      <c r="K360">
        <v>0</v>
      </c>
      <c r="L360">
        <v>10</v>
      </c>
      <c r="M360" s="21">
        <f t="shared" si="73"/>
        <v>10</v>
      </c>
      <c r="N360" s="20"/>
      <c r="O360" s="18">
        <f t="shared" si="74"/>
        <v>497</v>
      </c>
      <c r="P360">
        <f t="shared" si="74"/>
        <v>64</v>
      </c>
      <c r="Q360">
        <f t="shared" si="74"/>
        <v>3</v>
      </c>
      <c r="R360">
        <f t="shared" si="74"/>
        <v>91</v>
      </c>
      <c r="S360" s="21">
        <f t="shared" si="74"/>
        <v>158</v>
      </c>
    </row>
    <row r="361" spans="2:19" ht="12.75">
      <c r="B361" t="s">
        <v>312</v>
      </c>
      <c r="C361" s="18">
        <v>498</v>
      </c>
      <c r="D361">
        <v>115</v>
      </c>
      <c r="E361">
        <v>4</v>
      </c>
      <c r="F361">
        <v>135</v>
      </c>
      <c r="G361" s="21">
        <f t="shared" si="72"/>
        <v>254</v>
      </c>
      <c r="H361" s="20"/>
      <c r="I361" s="18">
        <v>529</v>
      </c>
      <c r="J361">
        <v>1</v>
      </c>
      <c r="K361">
        <v>1</v>
      </c>
      <c r="L361">
        <v>0</v>
      </c>
      <c r="M361" s="21">
        <f t="shared" si="73"/>
        <v>2</v>
      </c>
      <c r="N361" s="20"/>
      <c r="O361" s="18">
        <f t="shared" si="74"/>
        <v>1027</v>
      </c>
      <c r="P361">
        <f t="shared" si="74"/>
        <v>116</v>
      </c>
      <c r="Q361">
        <f t="shared" si="74"/>
        <v>5</v>
      </c>
      <c r="R361">
        <f t="shared" si="74"/>
        <v>135</v>
      </c>
      <c r="S361" s="21">
        <f t="shared" si="74"/>
        <v>256</v>
      </c>
    </row>
    <row r="362" spans="2:19" ht="12.75">
      <c r="B362" t="s">
        <v>313</v>
      </c>
      <c r="C362" s="18">
        <v>877</v>
      </c>
      <c r="D362">
        <v>243</v>
      </c>
      <c r="E362">
        <v>9</v>
      </c>
      <c r="F362">
        <v>244</v>
      </c>
      <c r="G362" s="21">
        <f t="shared" si="72"/>
        <v>496</v>
      </c>
      <c r="H362" s="20"/>
      <c r="I362" s="18">
        <v>2089</v>
      </c>
      <c r="J362">
        <v>1</v>
      </c>
      <c r="K362">
        <v>0</v>
      </c>
      <c r="L362">
        <v>19</v>
      </c>
      <c r="M362" s="21">
        <f t="shared" si="73"/>
        <v>20</v>
      </c>
      <c r="N362" s="20"/>
      <c r="O362" s="18">
        <f t="shared" si="74"/>
        <v>2966</v>
      </c>
      <c r="P362">
        <f t="shared" si="74"/>
        <v>244</v>
      </c>
      <c r="Q362">
        <f t="shared" si="74"/>
        <v>9</v>
      </c>
      <c r="R362">
        <f t="shared" si="74"/>
        <v>263</v>
      </c>
      <c r="S362" s="21">
        <f t="shared" si="74"/>
        <v>516</v>
      </c>
    </row>
    <row r="363" spans="2:19" ht="12.75">
      <c r="B363" t="s">
        <v>314</v>
      </c>
      <c r="C363" s="18">
        <v>455</v>
      </c>
      <c r="D363">
        <v>257</v>
      </c>
      <c r="E363">
        <v>4</v>
      </c>
      <c r="F363">
        <v>177</v>
      </c>
      <c r="G363" s="21">
        <f t="shared" si="72"/>
        <v>438</v>
      </c>
      <c r="H363" s="20"/>
      <c r="I363" s="18">
        <v>760</v>
      </c>
      <c r="J363">
        <v>0</v>
      </c>
      <c r="K363">
        <v>0</v>
      </c>
      <c r="L363">
        <v>6</v>
      </c>
      <c r="M363" s="21">
        <f t="shared" si="73"/>
        <v>6</v>
      </c>
      <c r="N363" s="20"/>
      <c r="O363" s="18">
        <f t="shared" si="74"/>
        <v>1215</v>
      </c>
      <c r="P363">
        <f t="shared" si="74"/>
        <v>257</v>
      </c>
      <c r="Q363">
        <f t="shared" si="74"/>
        <v>4</v>
      </c>
      <c r="R363">
        <f t="shared" si="74"/>
        <v>183</v>
      </c>
      <c r="S363" s="21">
        <f t="shared" si="74"/>
        <v>444</v>
      </c>
    </row>
    <row r="364" spans="2:19" ht="12.75">
      <c r="B364" t="s">
        <v>315</v>
      </c>
      <c r="C364" s="18">
        <v>365</v>
      </c>
      <c r="D364">
        <v>53</v>
      </c>
      <c r="E364">
        <v>1</v>
      </c>
      <c r="F364">
        <v>67</v>
      </c>
      <c r="G364" s="21">
        <f t="shared" si="72"/>
        <v>121</v>
      </c>
      <c r="H364" s="20"/>
      <c r="I364" s="18">
        <v>225</v>
      </c>
      <c r="J364">
        <v>0</v>
      </c>
      <c r="K364">
        <v>0</v>
      </c>
      <c r="L364">
        <v>0</v>
      </c>
      <c r="M364" s="21">
        <f t="shared" si="73"/>
        <v>0</v>
      </c>
      <c r="N364" s="20"/>
      <c r="O364" s="18">
        <f t="shared" si="74"/>
        <v>590</v>
      </c>
      <c r="P364">
        <f t="shared" si="74"/>
        <v>53</v>
      </c>
      <c r="Q364">
        <f t="shared" si="74"/>
        <v>1</v>
      </c>
      <c r="R364">
        <f t="shared" si="74"/>
        <v>67</v>
      </c>
      <c r="S364" s="21">
        <f t="shared" si="74"/>
        <v>121</v>
      </c>
    </row>
    <row r="365" spans="2:19" ht="12.75">
      <c r="B365" t="s">
        <v>316</v>
      </c>
      <c r="C365" s="18">
        <v>366</v>
      </c>
      <c r="D365">
        <v>68</v>
      </c>
      <c r="E365">
        <v>1</v>
      </c>
      <c r="F365">
        <v>54</v>
      </c>
      <c r="G365" s="21">
        <f t="shared" si="72"/>
        <v>123</v>
      </c>
      <c r="H365" s="20"/>
      <c r="I365" s="18">
        <v>707</v>
      </c>
      <c r="J365">
        <v>5</v>
      </c>
      <c r="K365">
        <v>0</v>
      </c>
      <c r="L365">
        <v>12</v>
      </c>
      <c r="M365" s="21">
        <f t="shared" si="73"/>
        <v>17</v>
      </c>
      <c r="N365" s="20"/>
      <c r="O365" s="18">
        <f t="shared" si="74"/>
        <v>1073</v>
      </c>
      <c r="P365">
        <f t="shared" si="74"/>
        <v>73</v>
      </c>
      <c r="Q365">
        <f t="shared" si="74"/>
        <v>1</v>
      </c>
      <c r="R365">
        <f t="shared" si="74"/>
        <v>66</v>
      </c>
      <c r="S365" s="21">
        <f t="shared" si="74"/>
        <v>140</v>
      </c>
    </row>
    <row r="366" spans="2:19" ht="12.75">
      <c r="B366" t="s">
        <v>317</v>
      </c>
      <c r="C366" s="18">
        <v>705</v>
      </c>
      <c r="D366">
        <v>402</v>
      </c>
      <c r="E366">
        <v>11</v>
      </c>
      <c r="F366">
        <v>217</v>
      </c>
      <c r="G366" s="21">
        <f t="shared" si="72"/>
        <v>630</v>
      </c>
      <c r="H366" s="20"/>
      <c r="I366" s="18">
        <v>749</v>
      </c>
      <c r="J366">
        <v>2</v>
      </c>
      <c r="K366">
        <v>0</v>
      </c>
      <c r="L366">
        <v>2</v>
      </c>
      <c r="M366" s="21">
        <f t="shared" si="73"/>
        <v>4</v>
      </c>
      <c r="N366" s="20"/>
      <c r="O366" s="18">
        <f t="shared" si="74"/>
        <v>1454</v>
      </c>
      <c r="P366">
        <f t="shared" si="74"/>
        <v>404</v>
      </c>
      <c r="Q366">
        <f t="shared" si="74"/>
        <v>11</v>
      </c>
      <c r="R366">
        <f t="shared" si="74"/>
        <v>219</v>
      </c>
      <c r="S366" s="21">
        <f t="shared" si="74"/>
        <v>634</v>
      </c>
    </row>
    <row r="367" spans="2:19" ht="12.75">
      <c r="B367" t="s">
        <v>318</v>
      </c>
      <c r="C367" s="18">
        <v>194</v>
      </c>
      <c r="D367">
        <v>113</v>
      </c>
      <c r="E367">
        <v>0</v>
      </c>
      <c r="F367">
        <v>41</v>
      </c>
      <c r="G367" s="21">
        <f t="shared" si="72"/>
        <v>154</v>
      </c>
      <c r="H367" s="20"/>
      <c r="I367" s="18">
        <v>385</v>
      </c>
      <c r="J367">
        <v>1</v>
      </c>
      <c r="K367">
        <v>0</v>
      </c>
      <c r="L367">
        <v>4</v>
      </c>
      <c r="M367" s="21">
        <f t="shared" si="73"/>
        <v>5</v>
      </c>
      <c r="N367" s="20"/>
      <c r="O367" s="18">
        <f t="shared" si="74"/>
        <v>579</v>
      </c>
      <c r="P367">
        <f t="shared" si="74"/>
        <v>114</v>
      </c>
      <c r="Q367">
        <f t="shared" si="74"/>
        <v>0</v>
      </c>
      <c r="R367">
        <f t="shared" si="74"/>
        <v>45</v>
      </c>
      <c r="S367" s="21">
        <f t="shared" si="74"/>
        <v>159</v>
      </c>
    </row>
    <row r="368" spans="2:19" ht="12.75">
      <c r="B368" t="s">
        <v>319</v>
      </c>
      <c r="C368" s="18">
        <v>698</v>
      </c>
      <c r="D368">
        <v>324</v>
      </c>
      <c r="E368">
        <v>5</v>
      </c>
      <c r="F368">
        <v>267</v>
      </c>
      <c r="G368" s="21">
        <f t="shared" si="72"/>
        <v>596</v>
      </c>
      <c r="H368" s="20"/>
      <c r="I368" s="18">
        <v>2395</v>
      </c>
      <c r="J368">
        <v>8</v>
      </c>
      <c r="K368">
        <v>0</v>
      </c>
      <c r="L368">
        <v>21</v>
      </c>
      <c r="M368" s="21">
        <f t="shared" si="73"/>
        <v>29</v>
      </c>
      <c r="N368" s="20"/>
      <c r="O368" s="18">
        <f t="shared" si="74"/>
        <v>3093</v>
      </c>
      <c r="P368">
        <f t="shared" si="74"/>
        <v>332</v>
      </c>
      <c r="Q368">
        <f t="shared" si="74"/>
        <v>5</v>
      </c>
      <c r="R368">
        <f t="shared" si="74"/>
        <v>288</v>
      </c>
      <c r="S368" s="21">
        <f t="shared" si="74"/>
        <v>625</v>
      </c>
    </row>
    <row r="369" spans="2:19" ht="12.75">
      <c r="B369" t="s">
        <v>320</v>
      </c>
      <c r="C369" s="18">
        <v>615</v>
      </c>
      <c r="D369">
        <v>184</v>
      </c>
      <c r="E369">
        <v>3</v>
      </c>
      <c r="F369">
        <v>103</v>
      </c>
      <c r="G369" s="21">
        <f t="shared" si="72"/>
        <v>290</v>
      </c>
      <c r="H369" s="20"/>
      <c r="I369" s="18">
        <v>717</v>
      </c>
      <c r="J369">
        <v>3</v>
      </c>
      <c r="K369">
        <v>1</v>
      </c>
      <c r="L369">
        <v>10</v>
      </c>
      <c r="M369" s="21">
        <f t="shared" si="73"/>
        <v>14</v>
      </c>
      <c r="N369" s="20"/>
      <c r="O369" s="18">
        <f t="shared" si="74"/>
        <v>1332</v>
      </c>
      <c r="P369">
        <f t="shared" si="74"/>
        <v>187</v>
      </c>
      <c r="Q369">
        <f t="shared" si="74"/>
        <v>4</v>
      </c>
      <c r="R369">
        <f t="shared" si="74"/>
        <v>113</v>
      </c>
      <c r="S369" s="21">
        <f t="shared" si="74"/>
        <v>304</v>
      </c>
    </row>
    <row r="370" spans="2:19" ht="12.75">
      <c r="B370" t="s">
        <v>321</v>
      </c>
      <c r="C370" s="18">
        <v>381</v>
      </c>
      <c r="D370">
        <v>60</v>
      </c>
      <c r="E370">
        <v>3</v>
      </c>
      <c r="F370">
        <v>48</v>
      </c>
      <c r="G370" s="21">
        <f t="shared" si="72"/>
        <v>111</v>
      </c>
      <c r="H370" s="20"/>
      <c r="I370" s="18">
        <v>77</v>
      </c>
      <c r="J370">
        <v>0</v>
      </c>
      <c r="K370">
        <v>0</v>
      </c>
      <c r="L370">
        <v>6</v>
      </c>
      <c r="M370" s="21">
        <f t="shared" si="73"/>
        <v>6</v>
      </c>
      <c r="N370" s="20"/>
      <c r="O370" s="18">
        <f t="shared" si="74"/>
        <v>458</v>
      </c>
      <c r="P370">
        <f t="shared" si="74"/>
        <v>60</v>
      </c>
      <c r="Q370">
        <f t="shared" si="74"/>
        <v>3</v>
      </c>
      <c r="R370">
        <f t="shared" si="74"/>
        <v>54</v>
      </c>
      <c r="S370" s="21">
        <f t="shared" si="74"/>
        <v>117</v>
      </c>
    </row>
    <row r="371" spans="2:19" ht="12.75">
      <c r="B371" t="s">
        <v>322</v>
      </c>
      <c r="C371" s="18">
        <v>417</v>
      </c>
      <c r="D371">
        <v>235</v>
      </c>
      <c r="E371">
        <v>7</v>
      </c>
      <c r="F371">
        <v>149</v>
      </c>
      <c r="G371" s="21">
        <f t="shared" si="72"/>
        <v>391</v>
      </c>
      <c r="H371" s="20"/>
      <c r="I371" s="18">
        <v>627</v>
      </c>
      <c r="J371">
        <v>3</v>
      </c>
      <c r="K371">
        <v>0</v>
      </c>
      <c r="L371">
        <v>24</v>
      </c>
      <c r="M371" s="21">
        <f t="shared" si="73"/>
        <v>27</v>
      </c>
      <c r="N371" s="20"/>
      <c r="O371" s="18">
        <f t="shared" si="74"/>
        <v>1044</v>
      </c>
      <c r="P371">
        <f t="shared" si="74"/>
        <v>238</v>
      </c>
      <c r="Q371">
        <f t="shared" si="74"/>
        <v>7</v>
      </c>
      <c r="R371">
        <f t="shared" si="74"/>
        <v>173</v>
      </c>
      <c r="S371" s="21">
        <f t="shared" si="74"/>
        <v>418</v>
      </c>
    </row>
    <row r="372" spans="2:19" ht="12.75">
      <c r="B372" t="s">
        <v>323</v>
      </c>
      <c r="C372" s="18">
        <v>231</v>
      </c>
      <c r="D372">
        <v>15</v>
      </c>
      <c r="E372">
        <v>0</v>
      </c>
      <c r="F372">
        <v>37</v>
      </c>
      <c r="G372" s="21">
        <f t="shared" si="72"/>
        <v>52</v>
      </c>
      <c r="H372" s="20"/>
      <c r="I372" s="18">
        <v>389</v>
      </c>
      <c r="J372">
        <v>0</v>
      </c>
      <c r="K372">
        <v>0</v>
      </c>
      <c r="L372">
        <v>0</v>
      </c>
      <c r="M372" s="21">
        <f t="shared" si="73"/>
        <v>0</v>
      </c>
      <c r="N372" s="20"/>
      <c r="O372" s="18">
        <f t="shared" si="74"/>
        <v>620</v>
      </c>
      <c r="P372">
        <f t="shared" si="74"/>
        <v>15</v>
      </c>
      <c r="Q372">
        <f t="shared" si="74"/>
        <v>0</v>
      </c>
      <c r="R372">
        <f t="shared" si="74"/>
        <v>37</v>
      </c>
      <c r="S372" s="21">
        <f t="shared" si="74"/>
        <v>52</v>
      </c>
    </row>
    <row r="373" spans="2:19" ht="12.75">
      <c r="B373" t="s">
        <v>324</v>
      </c>
      <c r="C373" s="18">
        <v>133</v>
      </c>
      <c r="D373">
        <v>71</v>
      </c>
      <c r="E373">
        <v>0</v>
      </c>
      <c r="F373">
        <v>42</v>
      </c>
      <c r="G373" s="21">
        <f t="shared" si="72"/>
        <v>113</v>
      </c>
      <c r="H373" s="20"/>
      <c r="I373" s="18">
        <v>167</v>
      </c>
      <c r="J373">
        <v>0</v>
      </c>
      <c r="K373">
        <v>0</v>
      </c>
      <c r="L373">
        <v>4</v>
      </c>
      <c r="M373" s="21">
        <f t="shared" si="73"/>
        <v>4</v>
      </c>
      <c r="N373" s="20"/>
      <c r="O373" s="18">
        <f t="shared" si="74"/>
        <v>300</v>
      </c>
      <c r="P373">
        <f t="shared" si="74"/>
        <v>71</v>
      </c>
      <c r="Q373">
        <f t="shared" si="74"/>
        <v>0</v>
      </c>
      <c r="R373">
        <f t="shared" si="74"/>
        <v>46</v>
      </c>
      <c r="S373" s="21">
        <f t="shared" si="74"/>
        <v>117</v>
      </c>
    </row>
    <row r="374" spans="2:19" ht="12.75">
      <c r="B374" t="s">
        <v>325</v>
      </c>
      <c r="C374" s="18">
        <v>179</v>
      </c>
      <c r="D374">
        <v>63</v>
      </c>
      <c r="E374">
        <v>1</v>
      </c>
      <c r="F374">
        <v>47</v>
      </c>
      <c r="G374" s="21">
        <f t="shared" si="72"/>
        <v>111</v>
      </c>
      <c r="H374" s="20"/>
      <c r="I374" s="18">
        <v>160</v>
      </c>
      <c r="J374">
        <v>0</v>
      </c>
      <c r="K374">
        <v>0</v>
      </c>
      <c r="L374">
        <v>2</v>
      </c>
      <c r="M374" s="21">
        <f t="shared" si="73"/>
        <v>2</v>
      </c>
      <c r="N374" s="20"/>
      <c r="O374" s="18">
        <f t="shared" si="74"/>
        <v>339</v>
      </c>
      <c r="P374">
        <f t="shared" si="74"/>
        <v>63</v>
      </c>
      <c r="Q374">
        <f t="shared" si="74"/>
        <v>1</v>
      </c>
      <c r="R374">
        <f t="shared" si="74"/>
        <v>49</v>
      </c>
      <c r="S374" s="21">
        <f t="shared" si="74"/>
        <v>113</v>
      </c>
    </row>
    <row r="375" spans="2:19" ht="12.75">
      <c r="B375" t="s">
        <v>326</v>
      </c>
      <c r="C375" s="18">
        <v>345</v>
      </c>
      <c r="D375">
        <v>210</v>
      </c>
      <c r="E375">
        <v>6</v>
      </c>
      <c r="F375">
        <v>189</v>
      </c>
      <c r="G375" s="21">
        <f t="shared" si="72"/>
        <v>405</v>
      </c>
      <c r="H375" s="20"/>
      <c r="I375" s="18">
        <v>980</v>
      </c>
      <c r="J375">
        <v>1</v>
      </c>
      <c r="K375">
        <v>0</v>
      </c>
      <c r="L375">
        <v>13</v>
      </c>
      <c r="M375" s="21">
        <f t="shared" si="73"/>
        <v>14</v>
      </c>
      <c r="N375" s="20"/>
      <c r="O375" s="18">
        <f t="shared" si="74"/>
        <v>1325</v>
      </c>
      <c r="P375">
        <f t="shared" si="74"/>
        <v>211</v>
      </c>
      <c r="Q375">
        <f t="shared" si="74"/>
        <v>6</v>
      </c>
      <c r="R375">
        <f t="shared" si="74"/>
        <v>202</v>
      </c>
      <c r="S375" s="21">
        <f t="shared" si="74"/>
        <v>419</v>
      </c>
    </row>
    <row r="376" spans="2:19" ht="12.75">
      <c r="B376" t="s">
        <v>327</v>
      </c>
      <c r="C376" s="18">
        <v>149</v>
      </c>
      <c r="D376">
        <v>57</v>
      </c>
      <c r="E376">
        <v>4</v>
      </c>
      <c r="F376">
        <v>84</v>
      </c>
      <c r="G376" s="21">
        <f t="shared" si="72"/>
        <v>145</v>
      </c>
      <c r="H376" s="20"/>
      <c r="I376" s="18">
        <v>700</v>
      </c>
      <c r="J376">
        <v>2</v>
      </c>
      <c r="K376">
        <v>0</v>
      </c>
      <c r="L376">
        <v>12</v>
      </c>
      <c r="M376" s="21">
        <f t="shared" si="73"/>
        <v>14</v>
      </c>
      <c r="N376" s="20"/>
      <c r="O376" s="18">
        <f t="shared" si="74"/>
        <v>849</v>
      </c>
      <c r="P376">
        <f t="shared" si="74"/>
        <v>59</v>
      </c>
      <c r="Q376">
        <f t="shared" si="74"/>
        <v>4</v>
      </c>
      <c r="R376">
        <f t="shared" si="74"/>
        <v>96</v>
      </c>
      <c r="S376" s="21">
        <f t="shared" si="74"/>
        <v>159</v>
      </c>
    </row>
    <row r="377" spans="1:19" s="2" customFormat="1" ht="12.75">
      <c r="A377" s="22"/>
      <c r="B377" s="23" t="s">
        <v>25</v>
      </c>
      <c r="C377" s="24">
        <f>SUM(C358:C376)</f>
        <v>19303</v>
      </c>
      <c r="D377" s="25">
        <f>SUM(D358:D376)</f>
        <v>7467</v>
      </c>
      <c r="E377" s="25">
        <f>SUM(E358:E376)</f>
        <v>174</v>
      </c>
      <c r="F377" s="25">
        <f>SUM(F358:F376)</f>
        <v>6902</v>
      </c>
      <c r="G377" s="25">
        <f>SUM(G358:G376)</f>
        <v>14543</v>
      </c>
      <c r="H377" s="21"/>
      <c r="I377" s="24">
        <f>SUM(I358:I376)</f>
        <v>13798</v>
      </c>
      <c r="J377" s="25">
        <f>SUM(J358:J376)</f>
        <v>52</v>
      </c>
      <c r="K377" s="25">
        <f>SUM(K358:K376)</f>
        <v>5</v>
      </c>
      <c r="L377" s="25">
        <f>SUM(L358:L376)</f>
        <v>271</v>
      </c>
      <c r="M377" s="25">
        <f>SUM(M358:M376)</f>
        <v>328</v>
      </c>
      <c r="N377" s="21"/>
      <c r="O377" s="24">
        <f t="shared" si="74"/>
        <v>33101</v>
      </c>
      <c r="P377" s="25">
        <f t="shared" si="74"/>
        <v>7519</v>
      </c>
      <c r="Q377" s="25">
        <f t="shared" si="74"/>
        <v>179</v>
      </c>
      <c r="R377" s="25">
        <f t="shared" si="74"/>
        <v>7173</v>
      </c>
      <c r="S377" s="25">
        <f t="shared" si="74"/>
        <v>14871</v>
      </c>
    </row>
    <row r="378" spans="1:19" ht="12.75">
      <c r="A378" s="1" t="s">
        <v>328</v>
      </c>
      <c r="C378" s="18"/>
      <c r="G378" s="21"/>
      <c r="H378" s="20"/>
      <c r="I378" s="18"/>
      <c r="M378" s="21"/>
      <c r="N378" s="20"/>
      <c r="O378" s="18"/>
      <c r="S378" s="21"/>
    </row>
    <row r="379" spans="2:19" ht="12.75">
      <c r="B379" t="s">
        <v>11</v>
      </c>
      <c r="C379" s="18">
        <v>18588</v>
      </c>
      <c r="D379">
        <v>7393</v>
      </c>
      <c r="E379">
        <v>94</v>
      </c>
      <c r="F379">
        <v>5226</v>
      </c>
      <c r="G379" s="21">
        <f aca="true" t="shared" si="75" ref="G379:G391">SUM(D379:F379)</f>
        <v>12713</v>
      </c>
      <c r="H379" s="20"/>
      <c r="I379" s="18">
        <v>1876</v>
      </c>
      <c r="J379">
        <v>827</v>
      </c>
      <c r="K379">
        <v>10</v>
      </c>
      <c r="L379">
        <v>1031</v>
      </c>
      <c r="M379" s="21">
        <f aca="true" t="shared" si="76" ref="M379:M391">SUM(J379:L379)</f>
        <v>1868</v>
      </c>
      <c r="N379" s="20"/>
      <c r="O379" s="18">
        <f aca="true" t="shared" si="77" ref="O379:S392">C379+I379</f>
        <v>20464</v>
      </c>
      <c r="P379">
        <f t="shared" si="77"/>
        <v>8220</v>
      </c>
      <c r="Q379">
        <f t="shared" si="77"/>
        <v>104</v>
      </c>
      <c r="R379">
        <f t="shared" si="77"/>
        <v>6257</v>
      </c>
      <c r="S379" s="21">
        <f t="shared" si="77"/>
        <v>14581</v>
      </c>
    </row>
    <row r="380" spans="2:19" ht="12.75">
      <c r="B380" t="s">
        <v>329</v>
      </c>
      <c r="C380" s="18">
        <v>814</v>
      </c>
      <c r="D380">
        <v>484</v>
      </c>
      <c r="E380">
        <v>7</v>
      </c>
      <c r="F380">
        <v>310</v>
      </c>
      <c r="G380" s="21">
        <f t="shared" si="75"/>
        <v>801</v>
      </c>
      <c r="H380" s="20"/>
      <c r="I380" s="18">
        <v>799</v>
      </c>
      <c r="J380">
        <v>504</v>
      </c>
      <c r="K380">
        <v>5</v>
      </c>
      <c r="L380">
        <v>209</v>
      </c>
      <c r="M380" s="21">
        <f t="shared" si="76"/>
        <v>718</v>
      </c>
      <c r="N380" s="20"/>
      <c r="O380" s="18">
        <f t="shared" si="77"/>
        <v>1613</v>
      </c>
      <c r="P380">
        <f t="shared" si="77"/>
        <v>988</v>
      </c>
      <c r="Q380">
        <f t="shared" si="77"/>
        <v>12</v>
      </c>
      <c r="R380">
        <f t="shared" si="77"/>
        <v>519</v>
      </c>
      <c r="S380" s="21">
        <f t="shared" si="77"/>
        <v>1519</v>
      </c>
    </row>
    <row r="381" spans="2:19" ht="12.75">
      <c r="B381" t="s">
        <v>330</v>
      </c>
      <c r="C381" s="18">
        <v>213</v>
      </c>
      <c r="D381">
        <v>176</v>
      </c>
      <c r="E381">
        <v>2</v>
      </c>
      <c r="F381">
        <v>127</v>
      </c>
      <c r="G381" s="21">
        <f t="shared" si="75"/>
        <v>305</v>
      </c>
      <c r="H381" s="20"/>
      <c r="I381" s="18">
        <v>506</v>
      </c>
      <c r="J381">
        <v>298</v>
      </c>
      <c r="K381">
        <v>0</v>
      </c>
      <c r="L381">
        <v>107</v>
      </c>
      <c r="M381" s="21">
        <f t="shared" si="76"/>
        <v>405</v>
      </c>
      <c r="N381" s="20"/>
      <c r="O381" s="18">
        <f t="shared" si="77"/>
        <v>719</v>
      </c>
      <c r="P381">
        <f t="shared" si="77"/>
        <v>474</v>
      </c>
      <c r="Q381">
        <f t="shared" si="77"/>
        <v>2</v>
      </c>
      <c r="R381">
        <f t="shared" si="77"/>
        <v>234</v>
      </c>
      <c r="S381" s="21">
        <f t="shared" si="77"/>
        <v>710</v>
      </c>
    </row>
    <row r="382" spans="2:19" ht="12.75">
      <c r="B382" t="s">
        <v>331</v>
      </c>
      <c r="C382" s="18">
        <v>505</v>
      </c>
      <c r="D382">
        <v>284</v>
      </c>
      <c r="E382">
        <v>5</v>
      </c>
      <c r="F382">
        <v>218</v>
      </c>
      <c r="G382" s="21">
        <f t="shared" si="75"/>
        <v>507</v>
      </c>
      <c r="H382" s="20"/>
      <c r="I382" s="18">
        <v>743</v>
      </c>
      <c r="J382">
        <v>496</v>
      </c>
      <c r="K382">
        <v>9</v>
      </c>
      <c r="L382">
        <v>230</v>
      </c>
      <c r="M382" s="21">
        <f t="shared" si="76"/>
        <v>735</v>
      </c>
      <c r="N382" s="20"/>
      <c r="O382" s="18">
        <f t="shared" si="77"/>
        <v>1248</v>
      </c>
      <c r="P382">
        <f t="shared" si="77"/>
        <v>780</v>
      </c>
      <c r="Q382">
        <f t="shared" si="77"/>
        <v>14</v>
      </c>
      <c r="R382">
        <f t="shared" si="77"/>
        <v>448</v>
      </c>
      <c r="S382" s="21">
        <f t="shared" si="77"/>
        <v>1242</v>
      </c>
    </row>
    <row r="383" spans="2:19" ht="12.75">
      <c r="B383" t="s">
        <v>332</v>
      </c>
      <c r="C383" s="18">
        <v>196</v>
      </c>
      <c r="D383">
        <v>148</v>
      </c>
      <c r="E383">
        <v>4</v>
      </c>
      <c r="F383">
        <v>84</v>
      </c>
      <c r="G383" s="21">
        <f t="shared" si="75"/>
        <v>236</v>
      </c>
      <c r="H383" s="20"/>
      <c r="I383" s="18">
        <v>483</v>
      </c>
      <c r="J383">
        <v>257</v>
      </c>
      <c r="K383">
        <v>1</v>
      </c>
      <c r="L383">
        <v>109</v>
      </c>
      <c r="M383" s="21">
        <f t="shared" si="76"/>
        <v>367</v>
      </c>
      <c r="N383" s="20"/>
      <c r="O383" s="18">
        <f t="shared" si="77"/>
        <v>679</v>
      </c>
      <c r="P383">
        <f t="shared" si="77"/>
        <v>405</v>
      </c>
      <c r="Q383">
        <f t="shared" si="77"/>
        <v>5</v>
      </c>
      <c r="R383">
        <f t="shared" si="77"/>
        <v>193</v>
      </c>
      <c r="S383" s="21">
        <f t="shared" si="77"/>
        <v>603</v>
      </c>
    </row>
    <row r="384" spans="2:19" ht="12.75">
      <c r="B384" t="s">
        <v>333</v>
      </c>
      <c r="C384" s="18">
        <v>365</v>
      </c>
      <c r="D384">
        <v>306</v>
      </c>
      <c r="E384">
        <v>7</v>
      </c>
      <c r="F384">
        <v>166</v>
      </c>
      <c r="G384" s="21">
        <f t="shared" si="75"/>
        <v>479</v>
      </c>
      <c r="H384" s="20"/>
      <c r="I384" s="18">
        <v>1045</v>
      </c>
      <c r="J384">
        <v>802</v>
      </c>
      <c r="K384">
        <v>10</v>
      </c>
      <c r="L384">
        <v>276</v>
      </c>
      <c r="M384" s="21">
        <f t="shared" si="76"/>
        <v>1088</v>
      </c>
      <c r="N384" s="20"/>
      <c r="O384" s="18">
        <f t="shared" si="77"/>
        <v>1410</v>
      </c>
      <c r="P384">
        <f t="shared" si="77"/>
        <v>1108</v>
      </c>
      <c r="Q384">
        <f t="shared" si="77"/>
        <v>17</v>
      </c>
      <c r="R384">
        <f t="shared" si="77"/>
        <v>442</v>
      </c>
      <c r="S384" s="21">
        <f t="shared" si="77"/>
        <v>1567</v>
      </c>
    </row>
    <row r="385" spans="2:19" ht="12.75">
      <c r="B385" t="s">
        <v>334</v>
      </c>
      <c r="C385" s="18">
        <v>838</v>
      </c>
      <c r="D385">
        <v>654</v>
      </c>
      <c r="E385">
        <v>8</v>
      </c>
      <c r="F385">
        <v>351</v>
      </c>
      <c r="G385" s="21">
        <f t="shared" si="75"/>
        <v>1013</v>
      </c>
      <c r="H385" s="20"/>
      <c r="I385" s="18">
        <v>1880</v>
      </c>
      <c r="J385">
        <v>1310</v>
      </c>
      <c r="K385">
        <v>9</v>
      </c>
      <c r="L385">
        <v>466</v>
      </c>
      <c r="M385" s="21">
        <f t="shared" si="76"/>
        <v>1785</v>
      </c>
      <c r="N385" s="20"/>
      <c r="O385" s="18">
        <f t="shared" si="77"/>
        <v>2718</v>
      </c>
      <c r="P385">
        <f t="shared" si="77"/>
        <v>1964</v>
      </c>
      <c r="Q385">
        <f t="shared" si="77"/>
        <v>17</v>
      </c>
      <c r="R385">
        <f t="shared" si="77"/>
        <v>817</v>
      </c>
      <c r="S385" s="21">
        <f t="shared" si="77"/>
        <v>2798</v>
      </c>
    </row>
    <row r="386" spans="2:19" ht="12.75">
      <c r="B386" t="s">
        <v>335</v>
      </c>
      <c r="C386" s="18">
        <v>322</v>
      </c>
      <c r="D386">
        <v>230</v>
      </c>
      <c r="E386">
        <v>6</v>
      </c>
      <c r="F386">
        <v>153</v>
      </c>
      <c r="G386" s="21">
        <f t="shared" si="75"/>
        <v>389</v>
      </c>
      <c r="H386" s="20"/>
      <c r="I386" s="18">
        <v>865</v>
      </c>
      <c r="J386">
        <v>491</v>
      </c>
      <c r="K386">
        <v>10</v>
      </c>
      <c r="L386">
        <v>188</v>
      </c>
      <c r="M386" s="21">
        <f t="shared" si="76"/>
        <v>689</v>
      </c>
      <c r="N386" s="20"/>
      <c r="O386" s="18">
        <f t="shared" si="77"/>
        <v>1187</v>
      </c>
      <c r="P386">
        <f t="shared" si="77"/>
        <v>721</v>
      </c>
      <c r="Q386">
        <f t="shared" si="77"/>
        <v>16</v>
      </c>
      <c r="R386">
        <f t="shared" si="77"/>
        <v>341</v>
      </c>
      <c r="S386" s="21">
        <f t="shared" si="77"/>
        <v>1078</v>
      </c>
    </row>
    <row r="387" spans="2:19" ht="12.75">
      <c r="B387" t="s">
        <v>336</v>
      </c>
      <c r="C387" s="18">
        <v>182</v>
      </c>
      <c r="D387">
        <v>234</v>
      </c>
      <c r="E387">
        <v>4</v>
      </c>
      <c r="F387">
        <v>126</v>
      </c>
      <c r="G387" s="21">
        <f t="shared" si="75"/>
        <v>364</v>
      </c>
      <c r="H387" s="20"/>
      <c r="I387" s="18">
        <v>477</v>
      </c>
      <c r="J387">
        <v>360</v>
      </c>
      <c r="K387">
        <v>1</v>
      </c>
      <c r="L387">
        <v>156</v>
      </c>
      <c r="M387" s="21">
        <f t="shared" si="76"/>
        <v>517</v>
      </c>
      <c r="N387" s="20"/>
      <c r="O387" s="18">
        <f t="shared" si="77"/>
        <v>659</v>
      </c>
      <c r="P387">
        <f t="shared" si="77"/>
        <v>594</v>
      </c>
      <c r="Q387">
        <f t="shared" si="77"/>
        <v>5</v>
      </c>
      <c r="R387">
        <f t="shared" si="77"/>
        <v>282</v>
      </c>
      <c r="S387" s="21">
        <f t="shared" si="77"/>
        <v>881</v>
      </c>
    </row>
    <row r="388" spans="2:19" ht="12.75">
      <c r="B388" t="s">
        <v>337</v>
      </c>
      <c r="C388" s="18">
        <v>129</v>
      </c>
      <c r="D388">
        <v>97</v>
      </c>
      <c r="E388">
        <v>1</v>
      </c>
      <c r="F388">
        <v>54</v>
      </c>
      <c r="G388" s="21">
        <f t="shared" si="75"/>
        <v>152</v>
      </c>
      <c r="H388" s="20"/>
      <c r="I388" s="18">
        <v>276</v>
      </c>
      <c r="J388">
        <v>277</v>
      </c>
      <c r="K388">
        <v>0</v>
      </c>
      <c r="L388">
        <v>53</v>
      </c>
      <c r="M388" s="21">
        <f t="shared" si="76"/>
        <v>330</v>
      </c>
      <c r="N388" s="20"/>
      <c r="O388" s="18">
        <f t="shared" si="77"/>
        <v>405</v>
      </c>
      <c r="P388">
        <f t="shared" si="77"/>
        <v>374</v>
      </c>
      <c r="Q388">
        <f t="shared" si="77"/>
        <v>1</v>
      </c>
      <c r="R388">
        <f t="shared" si="77"/>
        <v>107</v>
      </c>
      <c r="S388" s="21">
        <f t="shared" si="77"/>
        <v>482</v>
      </c>
    </row>
    <row r="389" spans="2:19" ht="12.75">
      <c r="B389" t="s">
        <v>338</v>
      </c>
      <c r="C389" s="18">
        <v>114</v>
      </c>
      <c r="D389">
        <v>108</v>
      </c>
      <c r="E389">
        <v>2</v>
      </c>
      <c r="F389">
        <v>77</v>
      </c>
      <c r="G389" s="21">
        <f t="shared" si="75"/>
        <v>187</v>
      </c>
      <c r="H389" s="20"/>
      <c r="I389" s="18">
        <v>680</v>
      </c>
      <c r="J389">
        <v>335</v>
      </c>
      <c r="K389">
        <v>5</v>
      </c>
      <c r="L389">
        <v>131</v>
      </c>
      <c r="M389" s="21">
        <f t="shared" si="76"/>
        <v>471</v>
      </c>
      <c r="N389" s="20"/>
      <c r="O389" s="18">
        <f t="shared" si="77"/>
        <v>794</v>
      </c>
      <c r="P389">
        <f t="shared" si="77"/>
        <v>443</v>
      </c>
      <c r="Q389">
        <f t="shared" si="77"/>
        <v>7</v>
      </c>
      <c r="R389">
        <f t="shared" si="77"/>
        <v>208</v>
      </c>
      <c r="S389" s="21">
        <f t="shared" si="77"/>
        <v>658</v>
      </c>
    </row>
    <row r="390" spans="2:19" ht="12.75">
      <c r="B390" t="s">
        <v>339</v>
      </c>
      <c r="C390" s="18">
        <v>105</v>
      </c>
      <c r="D390">
        <v>88</v>
      </c>
      <c r="E390">
        <v>3</v>
      </c>
      <c r="F390">
        <v>33</v>
      </c>
      <c r="G390" s="21">
        <f t="shared" si="75"/>
        <v>124</v>
      </c>
      <c r="H390" s="20"/>
      <c r="I390" s="18">
        <v>366</v>
      </c>
      <c r="J390">
        <v>121</v>
      </c>
      <c r="K390">
        <v>1</v>
      </c>
      <c r="L390">
        <v>39</v>
      </c>
      <c r="M390" s="21">
        <f t="shared" si="76"/>
        <v>161</v>
      </c>
      <c r="N390" s="20"/>
      <c r="O390" s="18">
        <f t="shared" si="77"/>
        <v>471</v>
      </c>
      <c r="P390">
        <f t="shared" si="77"/>
        <v>209</v>
      </c>
      <c r="Q390">
        <f t="shared" si="77"/>
        <v>4</v>
      </c>
      <c r="R390">
        <f t="shared" si="77"/>
        <v>72</v>
      </c>
      <c r="S390" s="21">
        <f t="shared" si="77"/>
        <v>285</v>
      </c>
    </row>
    <row r="391" spans="2:19" ht="12.75">
      <c r="B391" t="s">
        <v>340</v>
      </c>
      <c r="C391" s="18">
        <v>165</v>
      </c>
      <c r="D391">
        <v>100</v>
      </c>
      <c r="E391">
        <v>1</v>
      </c>
      <c r="F391">
        <v>53</v>
      </c>
      <c r="G391" s="21">
        <f t="shared" si="75"/>
        <v>154</v>
      </c>
      <c r="H391" s="20"/>
      <c r="I391" s="18">
        <v>636</v>
      </c>
      <c r="J391">
        <v>143</v>
      </c>
      <c r="K391">
        <v>0</v>
      </c>
      <c r="L391">
        <v>533</v>
      </c>
      <c r="M391" s="21">
        <f t="shared" si="76"/>
        <v>676</v>
      </c>
      <c r="N391" s="20"/>
      <c r="O391" s="18">
        <f t="shared" si="77"/>
        <v>801</v>
      </c>
      <c r="P391">
        <f t="shared" si="77"/>
        <v>243</v>
      </c>
      <c r="Q391">
        <f t="shared" si="77"/>
        <v>1</v>
      </c>
      <c r="R391">
        <f t="shared" si="77"/>
        <v>586</v>
      </c>
      <c r="S391" s="21">
        <f t="shared" si="77"/>
        <v>830</v>
      </c>
    </row>
    <row r="392" spans="1:19" s="2" customFormat="1" ht="12.75">
      <c r="A392" s="22"/>
      <c r="B392" s="23" t="s">
        <v>25</v>
      </c>
      <c r="C392" s="24">
        <f>SUM(C379:C391)</f>
        <v>22536</v>
      </c>
      <c r="D392" s="25">
        <f>SUM(D379:D391)</f>
        <v>10302</v>
      </c>
      <c r="E392" s="25">
        <f>SUM(E379:E391)</f>
        <v>144</v>
      </c>
      <c r="F392" s="25">
        <f>SUM(F379:F391)</f>
        <v>6978</v>
      </c>
      <c r="G392" s="25">
        <f>SUM(G379:G391)</f>
        <v>17424</v>
      </c>
      <c r="H392" s="21"/>
      <c r="I392" s="24">
        <f>SUM(I379:I391)</f>
        <v>10632</v>
      </c>
      <c r="J392" s="25">
        <f>SUM(J379:J391)</f>
        <v>6221</v>
      </c>
      <c r="K392" s="25">
        <f>SUM(K379:K391)</f>
        <v>61</v>
      </c>
      <c r="L392" s="25">
        <f>SUM(L379:L391)</f>
        <v>3528</v>
      </c>
      <c r="M392" s="25">
        <f>SUM(M379:M391)</f>
        <v>9810</v>
      </c>
      <c r="N392" s="21"/>
      <c r="O392" s="24">
        <f t="shared" si="77"/>
        <v>33168</v>
      </c>
      <c r="P392" s="25">
        <f t="shared" si="77"/>
        <v>16523</v>
      </c>
      <c r="Q392" s="25">
        <f t="shared" si="77"/>
        <v>205</v>
      </c>
      <c r="R392" s="25">
        <f t="shared" si="77"/>
        <v>10506</v>
      </c>
      <c r="S392" s="25">
        <f t="shared" si="77"/>
        <v>27234</v>
      </c>
    </row>
    <row r="393" spans="1:19" ht="12.75">
      <c r="A393" s="1" t="s">
        <v>341</v>
      </c>
      <c r="C393" s="18"/>
      <c r="G393" s="21"/>
      <c r="H393" s="20"/>
      <c r="I393" s="18"/>
      <c r="M393" s="21"/>
      <c r="N393" s="20"/>
      <c r="O393" s="18"/>
      <c r="S393" s="21"/>
    </row>
    <row r="394" spans="2:19" ht="12.75">
      <c r="B394" t="s">
        <v>11</v>
      </c>
      <c r="C394" s="18">
        <v>25898</v>
      </c>
      <c r="D394" s="20">
        <v>8363</v>
      </c>
      <c r="E394" s="20">
        <v>187</v>
      </c>
      <c r="F394">
        <v>6675</v>
      </c>
      <c r="G394" s="21">
        <f aca="true" t="shared" si="78" ref="G394:G403">SUM(D394:F394)</f>
        <v>15225</v>
      </c>
      <c r="H394" s="20"/>
      <c r="I394" s="18">
        <v>6193</v>
      </c>
      <c r="J394">
        <v>31</v>
      </c>
      <c r="K394">
        <v>0</v>
      </c>
      <c r="L394">
        <v>159</v>
      </c>
      <c r="M394" s="21">
        <f aca="true" t="shared" si="79" ref="M394:M403">SUM(J394:L394)</f>
        <v>190</v>
      </c>
      <c r="N394" s="20"/>
      <c r="O394" s="18">
        <f aca="true" t="shared" si="80" ref="O394:S404">C394+I394</f>
        <v>32091</v>
      </c>
      <c r="P394">
        <f t="shared" si="80"/>
        <v>8394</v>
      </c>
      <c r="Q394">
        <f t="shared" si="80"/>
        <v>187</v>
      </c>
      <c r="R394">
        <f t="shared" si="80"/>
        <v>6834</v>
      </c>
      <c r="S394" s="21">
        <f t="shared" si="80"/>
        <v>15415</v>
      </c>
    </row>
    <row r="395" spans="2:19" ht="12.75">
      <c r="B395" t="s">
        <v>342</v>
      </c>
      <c r="C395" s="18">
        <v>1280</v>
      </c>
      <c r="D395">
        <v>147</v>
      </c>
      <c r="E395">
        <v>2</v>
      </c>
      <c r="F395">
        <v>131</v>
      </c>
      <c r="G395" s="21">
        <f t="shared" si="78"/>
        <v>280</v>
      </c>
      <c r="H395" s="20"/>
      <c r="I395" s="18">
        <v>1142</v>
      </c>
      <c r="J395">
        <v>86</v>
      </c>
      <c r="K395">
        <v>0</v>
      </c>
      <c r="L395">
        <v>84</v>
      </c>
      <c r="M395" s="21">
        <f t="shared" si="79"/>
        <v>170</v>
      </c>
      <c r="N395" s="20"/>
      <c r="O395" s="18">
        <f t="shared" si="80"/>
        <v>2422</v>
      </c>
      <c r="P395">
        <f t="shared" si="80"/>
        <v>233</v>
      </c>
      <c r="Q395">
        <f t="shared" si="80"/>
        <v>2</v>
      </c>
      <c r="R395">
        <f t="shared" si="80"/>
        <v>215</v>
      </c>
      <c r="S395" s="21">
        <f t="shared" si="80"/>
        <v>450</v>
      </c>
    </row>
    <row r="396" spans="2:19" ht="12.75">
      <c r="B396" t="s">
        <v>343</v>
      </c>
      <c r="C396" s="18">
        <v>2782</v>
      </c>
      <c r="D396">
        <v>713</v>
      </c>
      <c r="E396">
        <v>20</v>
      </c>
      <c r="F396">
        <v>560</v>
      </c>
      <c r="G396" s="21">
        <f t="shared" si="78"/>
        <v>1293</v>
      </c>
      <c r="H396" s="20"/>
      <c r="I396" s="18">
        <v>1066</v>
      </c>
      <c r="J396">
        <v>101</v>
      </c>
      <c r="K396">
        <v>3</v>
      </c>
      <c r="L396">
        <v>87</v>
      </c>
      <c r="M396" s="21">
        <f t="shared" si="79"/>
        <v>191</v>
      </c>
      <c r="N396" s="20"/>
      <c r="O396" s="18">
        <f t="shared" si="80"/>
        <v>3848</v>
      </c>
      <c r="P396">
        <f t="shared" si="80"/>
        <v>814</v>
      </c>
      <c r="Q396">
        <f t="shared" si="80"/>
        <v>23</v>
      </c>
      <c r="R396">
        <f t="shared" si="80"/>
        <v>647</v>
      </c>
      <c r="S396" s="21">
        <f t="shared" si="80"/>
        <v>1484</v>
      </c>
    </row>
    <row r="397" spans="2:19" ht="12.75">
      <c r="B397" t="s">
        <v>344</v>
      </c>
      <c r="C397" s="18">
        <v>2427</v>
      </c>
      <c r="D397">
        <v>1216</v>
      </c>
      <c r="E397">
        <v>22</v>
      </c>
      <c r="F397">
        <v>1153</v>
      </c>
      <c r="G397" s="21">
        <f t="shared" si="78"/>
        <v>2391</v>
      </c>
      <c r="H397" s="20"/>
      <c r="I397" s="18">
        <v>2242</v>
      </c>
      <c r="J397">
        <v>217</v>
      </c>
      <c r="K397">
        <v>2</v>
      </c>
      <c r="L397">
        <v>179</v>
      </c>
      <c r="M397" s="21">
        <f t="shared" si="79"/>
        <v>398</v>
      </c>
      <c r="N397" s="20"/>
      <c r="O397" s="18">
        <f t="shared" si="80"/>
        <v>4669</v>
      </c>
      <c r="P397">
        <f t="shared" si="80"/>
        <v>1433</v>
      </c>
      <c r="Q397">
        <f t="shared" si="80"/>
        <v>24</v>
      </c>
      <c r="R397">
        <f t="shared" si="80"/>
        <v>1332</v>
      </c>
      <c r="S397" s="21">
        <f t="shared" si="80"/>
        <v>2789</v>
      </c>
    </row>
    <row r="398" spans="2:19" ht="12.75">
      <c r="B398" t="s">
        <v>345</v>
      </c>
      <c r="C398" s="18">
        <v>513</v>
      </c>
      <c r="D398">
        <v>344</v>
      </c>
      <c r="E398">
        <v>9</v>
      </c>
      <c r="F398">
        <v>230</v>
      </c>
      <c r="G398" s="21">
        <f t="shared" si="78"/>
        <v>583</v>
      </c>
      <c r="H398" s="20"/>
      <c r="I398" s="18">
        <v>1104</v>
      </c>
      <c r="J398">
        <v>199</v>
      </c>
      <c r="K398">
        <v>3</v>
      </c>
      <c r="L398">
        <v>162</v>
      </c>
      <c r="M398" s="21">
        <f t="shared" si="79"/>
        <v>364</v>
      </c>
      <c r="N398" s="20"/>
      <c r="O398" s="18">
        <f t="shared" si="80"/>
        <v>1617</v>
      </c>
      <c r="P398">
        <f t="shared" si="80"/>
        <v>543</v>
      </c>
      <c r="Q398">
        <f t="shared" si="80"/>
        <v>12</v>
      </c>
      <c r="R398">
        <f t="shared" si="80"/>
        <v>392</v>
      </c>
      <c r="S398" s="21">
        <f t="shared" si="80"/>
        <v>947</v>
      </c>
    </row>
    <row r="399" spans="2:19" ht="12.75">
      <c r="B399" t="s">
        <v>346</v>
      </c>
      <c r="C399" s="18">
        <v>484</v>
      </c>
      <c r="D399">
        <v>76</v>
      </c>
      <c r="E399">
        <v>1</v>
      </c>
      <c r="F399">
        <v>61</v>
      </c>
      <c r="G399" s="21">
        <f t="shared" si="78"/>
        <v>138</v>
      </c>
      <c r="H399" s="20"/>
      <c r="I399" s="18">
        <v>1169</v>
      </c>
      <c r="J399">
        <v>66</v>
      </c>
      <c r="K399">
        <v>1</v>
      </c>
      <c r="L399">
        <v>30</v>
      </c>
      <c r="M399" s="21">
        <f t="shared" si="79"/>
        <v>97</v>
      </c>
      <c r="N399" s="20"/>
      <c r="O399" s="18">
        <f t="shared" si="80"/>
        <v>1653</v>
      </c>
      <c r="P399">
        <f t="shared" si="80"/>
        <v>142</v>
      </c>
      <c r="Q399">
        <f t="shared" si="80"/>
        <v>2</v>
      </c>
      <c r="R399">
        <f t="shared" si="80"/>
        <v>91</v>
      </c>
      <c r="S399" s="21">
        <f t="shared" si="80"/>
        <v>235</v>
      </c>
    </row>
    <row r="400" spans="2:19" ht="12.75">
      <c r="B400" t="s">
        <v>347</v>
      </c>
      <c r="C400" s="18">
        <v>2151</v>
      </c>
      <c r="D400">
        <v>1053</v>
      </c>
      <c r="E400">
        <v>28</v>
      </c>
      <c r="F400">
        <v>1300</v>
      </c>
      <c r="G400" s="21">
        <f t="shared" si="78"/>
        <v>2381</v>
      </c>
      <c r="H400" s="20"/>
      <c r="I400" s="18">
        <v>419</v>
      </c>
      <c r="J400">
        <v>451</v>
      </c>
      <c r="K400">
        <v>5</v>
      </c>
      <c r="L400">
        <v>269</v>
      </c>
      <c r="M400" s="21">
        <f t="shared" si="79"/>
        <v>725</v>
      </c>
      <c r="N400" s="20"/>
      <c r="O400" s="18">
        <f t="shared" si="80"/>
        <v>2570</v>
      </c>
      <c r="P400">
        <f t="shared" si="80"/>
        <v>1504</v>
      </c>
      <c r="Q400">
        <f t="shared" si="80"/>
        <v>33</v>
      </c>
      <c r="R400">
        <f t="shared" si="80"/>
        <v>1569</v>
      </c>
      <c r="S400" s="21">
        <f t="shared" si="80"/>
        <v>3106</v>
      </c>
    </row>
    <row r="401" spans="2:19" ht="12.75">
      <c r="B401" t="s">
        <v>348</v>
      </c>
      <c r="C401" s="18">
        <v>1420</v>
      </c>
      <c r="D401">
        <v>823</v>
      </c>
      <c r="E401">
        <v>18</v>
      </c>
      <c r="F401">
        <v>723</v>
      </c>
      <c r="G401" s="21">
        <f t="shared" si="78"/>
        <v>1564</v>
      </c>
      <c r="H401" s="20"/>
      <c r="I401" s="18">
        <v>373</v>
      </c>
      <c r="J401">
        <v>338</v>
      </c>
      <c r="K401">
        <v>2</v>
      </c>
      <c r="L401">
        <v>131</v>
      </c>
      <c r="M401" s="21">
        <f t="shared" si="79"/>
        <v>471</v>
      </c>
      <c r="N401" s="20"/>
      <c r="O401" s="18">
        <f t="shared" si="80"/>
        <v>1793</v>
      </c>
      <c r="P401">
        <f t="shared" si="80"/>
        <v>1161</v>
      </c>
      <c r="Q401">
        <f t="shared" si="80"/>
        <v>20</v>
      </c>
      <c r="R401">
        <f t="shared" si="80"/>
        <v>854</v>
      </c>
      <c r="S401" s="21">
        <f t="shared" si="80"/>
        <v>2035</v>
      </c>
    </row>
    <row r="402" spans="2:19" ht="12.75">
      <c r="B402" t="s">
        <v>349</v>
      </c>
      <c r="C402" s="18">
        <v>89</v>
      </c>
      <c r="D402">
        <v>79</v>
      </c>
      <c r="E402">
        <v>3</v>
      </c>
      <c r="F402">
        <v>102</v>
      </c>
      <c r="G402" s="21">
        <f t="shared" si="78"/>
        <v>184</v>
      </c>
      <c r="H402" s="20"/>
      <c r="I402" s="18">
        <v>202</v>
      </c>
      <c r="J402">
        <v>67</v>
      </c>
      <c r="K402">
        <v>0</v>
      </c>
      <c r="L402">
        <v>49</v>
      </c>
      <c r="M402" s="21">
        <f t="shared" si="79"/>
        <v>116</v>
      </c>
      <c r="N402" s="20"/>
      <c r="O402" s="18">
        <f t="shared" si="80"/>
        <v>291</v>
      </c>
      <c r="P402">
        <f t="shared" si="80"/>
        <v>146</v>
      </c>
      <c r="Q402">
        <f t="shared" si="80"/>
        <v>3</v>
      </c>
      <c r="R402">
        <f t="shared" si="80"/>
        <v>151</v>
      </c>
      <c r="S402" s="21">
        <f t="shared" si="80"/>
        <v>300</v>
      </c>
    </row>
    <row r="403" spans="2:19" ht="12.75">
      <c r="B403" t="s">
        <v>350</v>
      </c>
      <c r="C403" s="18">
        <v>84</v>
      </c>
      <c r="D403">
        <v>253</v>
      </c>
      <c r="E403">
        <v>7</v>
      </c>
      <c r="F403">
        <v>190</v>
      </c>
      <c r="G403" s="21">
        <f t="shared" si="78"/>
        <v>450</v>
      </c>
      <c r="H403" s="20"/>
      <c r="I403" s="19">
        <v>206</v>
      </c>
      <c r="J403">
        <v>61</v>
      </c>
      <c r="K403">
        <v>0</v>
      </c>
      <c r="L403">
        <v>41</v>
      </c>
      <c r="M403" s="21">
        <f t="shared" si="79"/>
        <v>102</v>
      </c>
      <c r="N403" s="20"/>
      <c r="O403" s="18">
        <f t="shared" si="80"/>
        <v>290</v>
      </c>
      <c r="P403">
        <f t="shared" si="80"/>
        <v>314</v>
      </c>
      <c r="Q403">
        <f t="shared" si="80"/>
        <v>7</v>
      </c>
      <c r="R403">
        <f t="shared" si="80"/>
        <v>231</v>
      </c>
      <c r="S403" s="21">
        <f t="shared" si="80"/>
        <v>552</v>
      </c>
    </row>
    <row r="404" spans="1:19" s="2" customFormat="1" ht="12.75">
      <c r="A404" s="22"/>
      <c r="B404" s="23" t="s">
        <v>25</v>
      </c>
      <c r="C404" s="24">
        <f>SUM(C394:C403)</f>
        <v>37128</v>
      </c>
      <c r="D404" s="25">
        <f>SUM(D394:D403)</f>
        <v>13067</v>
      </c>
      <c r="E404" s="25">
        <f>SUM(E394:E403)</f>
        <v>297</v>
      </c>
      <c r="F404" s="25">
        <f>SUM(F394:F403)</f>
        <v>11125</v>
      </c>
      <c r="G404" s="25">
        <f>SUM(G394:G403)</f>
        <v>24489</v>
      </c>
      <c r="H404" s="21"/>
      <c r="I404" s="24">
        <f>SUM(I394:I403)</f>
        <v>14116</v>
      </c>
      <c r="J404" s="25">
        <f>SUM(J394:J403)</f>
        <v>1617</v>
      </c>
      <c r="K404" s="25">
        <f>SUM(K394:K403)</f>
        <v>16</v>
      </c>
      <c r="L404" s="25">
        <f>SUM(L394:L403)</f>
        <v>1191</v>
      </c>
      <c r="M404" s="25">
        <f>SUM(M394:M403)</f>
        <v>2824</v>
      </c>
      <c r="N404" s="21"/>
      <c r="O404" s="24">
        <f t="shared" si="80"/>
        <v>51244</v>
      </c>
      <c r="P404" s="25">
        <f t="shared" si="80"/>
        <v>14684</v>
      </c>
      <c r="Q404" s="25">
        <f t="shared" si="80"/>
        <v>313</v>
      </c>
      <c r="R404" s="25">
        <f t="shared" si="80"/>
        <v>12316</v>
      </c>
      <c r="S404" s="25">
        <f t="shared" si="80"/>
        <v>27313</v>
      </c>
    </row>
    <row r="405" spans="1:19" ht="12.75">
      <c r="A405" s="1" t="s">
        <v>351</v>
      </c>
      <c r="C405" s="18"/>
      <c r="G405" s="21"/>
      <c r="H405" s="20"/>
      <c r="I405" s="18"/>
      <c r="M405" s="21"/>
      <c r="N405" s="20"/>
      <c r="O405" s="18"/>
      <c r="S405" s="21"/>
    </row>
    <row r="406" spans="2:19" ht="12.75">
      <c r="B406" t="s">
        <v>11</v>
      </c>
      <c r="C406" s="18">
        <v>4859</v>
      </c>
      <c r="D406">
        <v>1980</v>
      </c>
      <c r="E406">
        <v>69</v>
      </c>
      <c r="F406">
        <v>1771</v>
      </c>
      <c r="G406" s="21">
        <f aca="true" t="shared" si="81" ref="G406:G421">SUM(D406:F406)</f>
        <v>3820</v>
      </c>
      <c r="H406" s="20"/>
      <c r="I406" s="18">
        <v>1339</v>
      </c>
      <c r="J406">
        <v>182</v>
      </c>
      <c r="K406">
        <v>6</v>
      </c>
      <c r="L406">
        <v>250</v>
      </c>
      <c r="M406" s="21">
        <f aca="true" t="shared" si="82" ref="M406:M421">SUM(J406:L406)</f>
        <v>438</v>
      </c>
      <c r="N406" s="20"/>
      <c r="O406" s="18">
        <f aca="true" t="shared" si="83" ref="O406:S422">C406+I406</f>
        <v>6198</v>
      </c>
      <c r="P406">
        <f t="shared" si="83"/>
        <v>2162</v>
      </c>
      <c r="Q406">
        <f t="shared" si="83"/>
        <v>75</v>
      </c>
      <c r="R406">
        <f t="shared" si="83"/>
        <v>2021</v>
      </c>
      <c r="S406" s="21">
        <f t="shared" si="83"/>
        <v>4258</v>
      </c>
    </row>
    <row r="407" spans="2:19" ht="12.75">
      <c r="B407" t="s">
        <v>352</v>
      </c>
      <c r="C407" s="18">
        <v>279</v>
      </c>
      <c r="D407">
        <v>122</v>
      </c>
      <c r="E407">
        <v>0</v>
      </c>
      <c r="F407">
        <v>81</v>
      </c>
      <c r="G407" s="21">
        <f t="shared" si="81"/>
        <v>203</v>
      </c>
      <c r="H407" s="20"/>
      <c r="I407" s="18">
        <v>785</v>
      </c>
      <c r="J407">
        <v>93</v>
      </c>
      <c r="K407">
        <v>2</v>
      </c>
      <c r="L407">
        <v>21</v>
      </c>
      <c r="M407" s="21">
        <f t="shared" si="82"/>
        <v>116</v>
      </c>
      <c r="N407" s="20"/>
      <c r="O407" s="18">
        <f t="shared" si="83"/>
        <v>1064</v>
      </c>
      <c r="P407">
        <f t="shared" si="83"/>
        <v>215</v>
      </c>
      <c r="Q407">
        <f t="shared" si="83"/>
        <v>2</v>
      </c>
      <c r="R407">
        <f t="shared" si="83"/>
        <v>102</v>
      </c>
      <c r="S407" s="21">
        <f t="shared" si="83"/>
        <v>319</v>
      </c>
    </row>
    <row r="408" spans="2:19" ht="12.75">
      <c r="B408" t="s">
        <v>353</v>
      </c>
      <c r="C408" s="18">
        <v>2226</v>
      </c>
      <c r="D408">
        <v>939</v>
      </c>
      <c r="E408">
        <v>21</v>
      </c>
      <c r="F408">
        <v>709</v>
      </c>
      <c r="G408" s="21">
        <f t="shared" si="81"/>
        <v>1669</v>
      </c>
      <c r="H408" s="20"/>
      <c r="I408" s="18">
        <v>1583</v>
      </c>
      <c r="J408">
        <v>235</v>
      </c>
      <c r="K408">
        <v>6</v>
      </c>
      <c r="L408">
        <v>96</v>
      </c>
      <c r="M408" s="21">
        <f t="shared" si="82"/>
        <v>337</v>
      </c>
      <c r="N408" s="20"/>
      <c r="O408" s="18">
        <f t="shared" si="83"/>
        <v>3809</v>
      </c>
      <c r="P408">
        <f t="shared" si="83"/>
        <v>1174</v>
      </c>
      <c r="Q408">
        <f t="shared" si="83"/>
        <v>27</v>
      </c>
      <c r="R408">
        <f t="shared" si="83"/>
        <v>805</v>
      </c>
      <c r="S408" s="21">
        <f t="shared" si="83"/>
        <v>2006</v>
      </c>
    </row>
    <row r="409" spans="2:19" ht="12.75">
      <c r="B409" t="s">
        <v>354</v>
      </c>
      <c r="C409" s="18">
        <v>834</v>
      </c>
      <c r="D409">
        <v>325</v>
      </c>
      <c r="E409">
        <v>6</v>
      </c>
      <c r="F409">
        <v>263</v>
      </c>
      <c r="G409" s="21">
        <f t="shared" si="81"/>
        <v>594</v>
      </c>
      <c r="H409" s="20"/>
      <c r="I409" s="18">
        <v>825</v>
      </c>
      <c r="J409">
        <v>139</v>
      </c>
      <c r="K409">
        <v>1</v>
      </c>
      <c r="L409">
        <v>68</v>
      </c>
      <c r="M409" s="21">
        <f t="shared" si="82"/>
        <v>208</v>
      </c>
      <c r="N409" s="20"/>
      <c r="O409" s="18">
        <f t="shared" si="83"/>
        <v>1659</v>
      </c>
      <c r="P409">
        <f t="shared" si="83"/>
        <v>464</v>
      </c>
      <c r="Q409">
        <f t="shared" si="83"/>
        <v>7</v>
      </c>
      <c r="R409">
        <f t="shared" si="83"/>
        <v>331</v>
      </c>
      <c r="S409" s="21">
        <f t="shared" si="83"/>
        <v>802</v>
      </c>
    </row>
    <row r="410" spans="2:19" ht="12.75">
      <c r="B410" t="s">
        <v>355</v>
      </c>
      <c r="C410" s="18">
        <v>1088</v>
      </c>
      <c r="D410">
        <v>452</v>
      </c>
      <c r="E410">
        <v>6</v>
      </c>
      <c r="F410">
        <v>260</v>
      </c>
      <c r="G410" s="21">
        <f t="shared" si="81"/>
        <v>718</v>
      </c>
      <c r="H410" s="20"/>
      <c r="I410" s="18">
        <v>793</v>
      </c>
      <c r="J410">
        <v>171</v>
      </c>
      <c r="K410">
        <v>0</v>
      </c>
      <c r="L410">
        <v>70</v>
      </c>
      <c r="M410" s="21">
        <f t="shared" si="82"/>
        <v>241</v>
      </c>
      <c r="N410" s="20"/>
      <c r="O410" s="18">
        <f t="shared" si="83"/>
        <v>1881</v>
      </c>
      <c r="P410">
        <f t="shared" si="83"/>
        <v>623</v>
      </c>
      <c r="Q410">
        <f t="shared" si="83"/>
        <v>6</v>
      </c>
      <c r="R410">
        <f t="shared" si="83"/>
        <v>330</v>
      </c>
      <c r="S410" s="21">
        <f t="shared" si="83"/>
        <v>959</v>
      </c>
    </row>
    <row r="411" spans="2:19" ht="12.75">
      <c r="B411" t="s">
        <v>356</v>
      </c>
      <c r="C411" s="18">
        <v>503</v>
      </c>
      <c r="D411">
        <v>276</v>
      </c>
      <c r="E411">
        <v>5</v>
      </c>
      <c r="F411">
        <v>193</v>
      </c>
      <c r="G411" s="21">
        <f t="shared" si="81"/>
        <v>474</v>
      </c>
      <c r="H411" s="20"/>
      <c r="I411" s="18">
        <v>394</v>
      </c>
      <c r="J411">
        <v>24</v>
      </c>
      <c r="K411">
        <v>1</v>
      </c>
      <c r="L411">
        <v>5</v>
      </c>
      <c r="M411" s="21">
        <f t="shared" si="82"/>
        <v>30</v>
      </c>
      <c r="N411" s="20"/>
      <c r="O411" s="18">
        <f t="shared" si="83"/>
        <v>897</v>
      </c>
      <c r="P411">
        <f t="shared" si="83"/>
        <v>300</v>
      </c>
      <c r="Q411">
        <f t="shared" si="83"/>
        <v>6</v>
      </c>
      <c r="R411">
        <f t="shared" si="83"/>
        <v>198</v>
      </c>
      <c r="S411" s="21">
        <f t="shared" si="83"/>
        <v>504</v>
      </c>
    </row>
    <row r="412" spans="2:19" ht="12.75">
      <c r="B412" t="s">
        <v>357</v>
      </c>
      <c r="C412" s="18">
        <v>1014</v>
      </c>
      <c r="D412">
        <v>435</v>
      </c>
      <c r="E412">
        <v>10</v>
      </c>
      <c r="F412">
        <v>322</v>
      </c>
      <c r="G412" s="21">
        <f t="shared" si="81"/>
        <v>767</v>
      </c>
      <c r="H412" s="20"/>
      <c r="I412" s="18">
        <v>242</v>
      </c>
      <c r="J412">
        <v>62</v>
      </c>
      <c r="K412">
        <v>0</v>
      </c>
      <c r="L412">
        <v>28</v>
      </c>
      <c r="M412" s="21">
        <f t="shared" si="82"/>
        <v>90</v>
      </c>
      <c r="N412" s="20"/>
      <c r="O412" s="18">
        <f t="shared" si="83"/>
        <v>1256</v>
      </c>
      <c r="P412">
        <f t="shared" si="83"/>
        <v>497</v>
      </c>
      <c r="Q412">
        <f t="shared" si="83"/>
        <v>10</v>
      </c>
      <c r="R412">
        <f t="shared" si="83"/>
        <v>350</v>
      </c>
      <c r="S412" s="21">
        <f t="shared" si="83"/>
        <v>857</v>
      </c>
    </row>
    <row r="413" spans="2:19" ht="12.75">
      <c r="B413" t="s">
        <v>358</v>
      </c>
      <c r="C413" s="18">
        <v>800</v>
      </c>
      <c r="D413">
        <v>379</v>
      </c>
      <c r="E413">
        <v>6</v>
      </c>
      <c r="F413">
        <v>301</v>
      </c>
      <c r="G413" s="21">
        <f t="shared" si="81"/>
        <v>686</v>
      </c>
      <c r="H413" s="20"/>
      <c r="I413" s="18">
        <v>594</v>
      </c>
      <c r="J413">
        <v>198</v>
      </c>
      <c r="K413">
        <v>0</v>
      </c>
      <c r="L413">
        <v>73</v>
      </c>
      <c r="M413" s="21">
        <f t="shared" si="82"/>
        <v>271</v>
      </c>
      <c r="N413" s="20"/>
      <c r="O413" s="18">
        <f t="shared" si="83"/>
        <v>1394</v>
      </c>
      <c r="P413">
        <f t="shared" si="83"/>
        <v>577</v>
      </c>
      <c r="Q413">
        <f t="shared" si="83"/>
        <v>6</v>
      </c>
      <c r="R413">
        <f t="shared" si="83"/>
        <v>374</v>
      </c>
      <c r="S413" s="21">
        <f t="shared" si="83"/>
        <v>957</v>
      </c>
    </row>
    <row r="414" spans="2:19" ht="12.75">
      <c r="B414" t="s">
        <v>359</v>
      </c>
      <c r="C414" s="18">
        <v>616</v>
      </c>
      <c r="D414">
        <v>421</v>
      </c>
      <c r="E414">
        <v>2</v>
      </c>
      <c r="F414">
        <v>247</v>
      </c>
      <c r="G414" s="21">
        <f t="shared" si="81"/>
        <v>670</v>
      </c>
      <c r="H414" s="20"/>
      <c r="I414" s="18">
        <v>609</v>
      </c>
      <c r="J414">
        <v>223</v>
      </c>
      <c r="K414">
        <v>3</v>
      </c>
      <c r="L414">
        <v>79</v>
      </c>
      <c r="M414" s="21">
        <f t="shared" si="82"/>
        <v>305</v>
      </c>
      <c r="N414" s="20"/>
      <c r="O414" s="18">
        <f t="shared" si="83"/>
        <v>1225</v>
      </c>
      <c r="P414">
        <f t="shared" si="83"/>
        <v>644</v>
      </c>
      <c r="Q414">
        <f t="shared" si="83"/>
        <v>5</v>
      </c>
      <c r="R414">
        <f t="shared" si="83"/>
        <v>326</v>
      </c>
      <c r="S414" s="21">
        <f t="shared" si="83"/>
        <v>975</v>
      </c>
    </row>
    <row r="415" spans="2:19" ht="12.75">
      <c r="B415" t="s">
        <v>360</v>
      </c>
      <c r="C415" s="18">
        <v>1141</v>
      </c>
      <c r="D415">
        <v>471</v>
      </c>
      <c r="E415">
        <v>11</v>
      </c>
      <c r="F415">
        <v>312</v>
      </c>
      <c r="G415" s="21">
        <f t="shared" si="81"/>
        <v>794</v>
      </c>
      <c r="H415" s="20"/>
      <c r="I415" s="18">
        <v>1080</v>
      </c>
      <c r="J415">
        <v>173</v>
      </c>
      <c r="K415">
        <v>4</v>
      </c>
      <c r="L415">
        <v>83</v>
      </c>
      <c r="M415" s="21">
        <f t="shared" si="82"/>
        <v>260</v>
      </c>
      <c r="N415" s="20"/>
      <c r="O415" s="18">
        <f t="shared" si="83"/>
        <v>2221</v>
      </c>
      <c r="P415">
        <f t="shared" si="83"/>
        <v>644</v>
      </c>
      <c r="Q415">
        <f t="shared" si="83"/>
        <v>15</v>
      </c>
      <c r="R415">
        <f t="shared" si="83"/>
        <v>395</v>
      </c>
      <c r="S415" s="21">
        <f t="shared" si="83"/>
        <v>1054</v>
      </c>
    </row>
    <row r="416" spans="2:19" ht="12.75">
      <c r="B416" t="s">
        <v>361</v>
      </c>
      <c r="C416" s="18">
        <v>396</v>
      </c>
      <c r="D416">
        <v>257</v>
      </c>
      <c r="E416">
        <v>7</v>
      </c>
      <c r="F416">
        <v>190</v>
      </c>
      <c r="G416" s="21">
        <f t="shared" si="81"/>
        <v>454</v>
      </c>
      <c r="H416" s="20"/>
      <c r="I416" s="18">
        <v>542</v>
      </c>
      <c r="J416">
        <v>82</v>
      </c>
      <c r="K416">
        <v>0</v>
      </c>
      <c r="L416">
        <v>36</v>
      </c>
      <c r="M416" s="21">
        <f t="shared" si="82"/>
        <v>118</v>
      </c>
      <c r="N416" s="20"/>
      <c r="O416" s="18">
        <f t="shared" si="83"/>
        <v>938</v>
      </c>
      <c r="P416">
        <f t="shared" si="83"/>
        <v>339</v>
      </c>
      <c r="Q416">
        <f t="shared" si="83"/>
        <v>7</v>
      </c>
      <c r="R416">
        <f t="shared" si="83"/>
        <v>226</v>
      </c>
      <c r="S416" s="21">
        <f t="shared" si="83"/>
        <v>572</v>
      </c>
    </row>
    <row r="417" spans="2:19" ht="12.75">
      <c r="B417" t="s">
        <v>362</v>
      </c>
      <c r="C417" s="18">
        <v>492</v>
      </c>
      <c r="D417">
        <v>280</v>
      </c>
      <c r="E417">
        <v>2</v>
      </c>
      <c r="F417">
        <v>200</v>
      </c>
      <c r="G417" s="21">
        <f t="shared" si="81"/>
        <v>482</v>
      </c>
      <c r="H417" s="20"/>
      <c r="I417" s="18">
        <v>782</v>
      </c>
      <c r="J417">
        <v>212</v>
      </c>
      <c r="K417">
        <v>5</v>
      </c>
      <c r="L417">
        <v>109</v>
      </c>
      <c r="M417" s="21">
        <f t="shared" si="82"/>
        <v>326</v>
      </c>
      <c r="N417" s="20"/>
      <c r="O417" s="18">
        <f t="shared" si="83"/>
        <v>1274</v>
      </c>
      <c r="P417">
        <f t="shared" si="83"/>
        <v>492</v>
      </c>
      <c r="Q417">
        <f t="shared" si="83"/>
        <v>7</v>
      </c>
      <c r="R417">
        <f t="shared" si="83"/>
        <v>309</v>
      </c>
      <c r="S417" s="21">
        <f t="shared" si="83"/>
        <v>808</v>
      </c>
    </row>
    <row r="418" spans="2:19" ht="12.75">
      <c r="B418" t="s">
        <v>363</v>
      </c>
      <c r="C418" s="18">
        <v>91</v>
      </c>
      <c r="D418">
        <v>68</v>
      </c>
      <c r="E418">
        <v>2</v>
      </c>
      <c r="F418">
        <v>57</v>
      </c>
      <c r="G418" s="21">
        <f t="shared" si="81"/>
        <v>127</v>
      </c>
      <c r="H418" s="20"/>
      <c r="I418" s="18">
        <v>227</v>
      </c>
      <c r="J418">
        <v>70</v>
      </c>
      <c r="K418">
        <v>2</v>
      </c>
      <c r="L418">
        <v>30</v>
      </c>
      <c r="M418" s="21">
        <f t="shared" si="82"/>
        <v>102</v>
      </c>
      <c r="N418" s="20"/>
      <c r="O418" s="18">
        <f t="shared" si="83"/>
        <v>318</v>
      </c>
      <c r="P418">
        <f t="shared" si="83"/>
        <v>138</v>
      </c>
      <c r="Q418">
        <f t="shared" si="83"/>
        <v>4</v>
      </c>
      <c r="R418">
        <f t="shared" si="83"/>
        <v>87</v>
      </c>
      <c r="S418" s="21">
        <f t="shared" si="83"/>
        <v>229</v>
      </c>
    </row>
    <row r="419" spans="2:19" ht="12.75">
      <c r="B419" t="s">
        <v>364</v>
      </c>
      <c r="C419" s="18">
        <v>137</v>
      </c>
      <c r="D419">
        <v>66</v>
      </c>
      <c r="E419">
        <v>2</v>
      </c>
      <c r="F419">
        <v>72</v>
      </c>
      <c r="G419" s="21">
        <f t="shared" si="81"/>
        <v>140</v>
      </c>
      <c r="H419" s="20"/>
      <c r="I419" s="18">
        <v>821</v>
      </c>
      <c r="J419">
        <v>5</v>
      </c>
      <c r="K419">
        <v>0</v>
      </c>
      <c r="L419">
        <v>15</v>
      </c>
      <c r="M419" s="21">
        <f t="shared" si="82"/>
        <v>20</v>
      </c>
      <c r="N419" s="20"/>
      <c r="O419" s="18">
        <f t="shared" si="83"/>
        <v>958</v>
      </c>
      <c r="P419">
        <f t="shared" si="83"/>
        <v>71</v>
      </c>
      <c r="Q419">
        <f t="shared" si="83"/>
        <v>2</v>
      </c>
      <c r="R419">
        <f t="shared" si="83"/>
        <v>87</v>
      </c>
      <c r="S419" s="21">
        <f t="shared" si="83"/>
        <v>160</v>
      </c>
    </row>
    <row r="420" spans="2:19" ht="12.75">
      <c r="B420" t="s">
        <v>365</v>
      </c>
      <c r="C420" s="18">
        <v>127</v>
      </c>
      <c r="D420">
        <v>51</v>
      </c>
      <c r="E420">
        <v>3</v>
      </c>
      <c r="F420">
        <v>55</v>
      </c>
      <c r="G420" s="21">
        <f t="shared" si="81"/>
        <v>109</v>
      </c>
      <c r="H420" s="20"/>
      <c r="I420" s="18">
        <v>355</v>
      </c>
      <c r="J420">
        <v>19</v>
      </c>
      <c r="K420">
        <v>0</v>
      </c>
      <c r="L420">
        <v>24</v>
      </c>
      <c r="M420" s="21">
        <f t="shared" si="82"/>
        <v>43</v>
      </c>
      <c r="N420" s="20"/>
      <c r="O420" s="18">
        <f t="shared" si="83"/>
        <v>482</v>
      </c>
      <c r="P420">
        <f t="shared" si="83"/>
        <v>70</v>
      </c>
      <c r="Q420">
        <f t="shared" si="83"/>
        <v>3</v>
      </c>
      <c r="R420">
        <f t="shared" si="83"/>
        <v>79</v>
      </c>
      <c r="S420" s="21">
        <f t="shared" si="83"/>
        <v>152</v>
      </c>
    </row>
    <row r="421" spans="2:19" ht="12.75">
      <c r="B421" t="s">
        <v>366</v>
      </c>
      <c r="C421" s="18">
        <v>147</v>
      </c>
      <c r="D421">
        <v>78</v>
      </c>
      <c r="E421">
        <v>1</v>
      </c>
      <c r="F421">
        <v>50</v>
      </c>
      <c r="G421" s="21">
        <f t="shared" si="81"/>
        <v>129</v>
      </c>
      <c r="H421" s="20"/>
      <c r="I421" s="18">
        <v>537</v>
      </c>
      <c r="J421">
        <v>60</v>
      </c>
      <c r="K421">
        <v>1</v>
      </c>
      <c r="L421">
        <v>46</v>
      </c>
      <c r="M421" s="21">
        <f t="shared" si="82"/>
        <v>107</v>
      </c>
      <c r="N421" s="20"/>
      <c r="O421" s="18">
        <f t="shared" si="83"/>
        <v>684</v>
      </c>
      <c r="P421">
        <f t="shared" si="83"/>
        <v>138</v>
      </c>
      <c r="Q421">
        <f t="shared" si="83"/>
        <v>2</v>
      </c>
      <c r="R421">
        <f t="shared" si="83"/>
        <v>96</v>
      </c>
      <c r="S421" s="21">
        <f t="shared" si="83"/>
        <v>236</v>
      </c>
    </row>
    <row r="422" spans="1:19" s="2" customFormat="1" ht="12.75">
      <c r="A422" s="22"/>
      <c r="B422" s="23" t="s">
        <v>25</v>
      </c>
      <c r="C422" s="24">
        <f>SUM(C406:C421)</f>
        <v>14750</v>
      </c>
      <c r="D422" s="25">
        <f>SUM(D406:D421)</f>
        <v>6600</v>
      </c>
      <c r="E422" s="25">
        <f>SUM(E406:E421)</f>
        <v>153</v>
      </c>
      <c r="F422" s="25">
        <f>SUM(F406:F421)</f>
        <v>5083</v>
      </c>
      <c r="G422" s="25">
        <f>SUM(G406:G421)</f>
        <v>11836</v>
      </c>
      <c r="H422" s="21"/>
      <c r="I422" s="24">
        <f>SUM(I406:I421)</f>
        <v>11508</v>
      </c>
      <c r="J422" s="25">
        <f>SUM(J406:J421)</f>
        <v>1948</v>
      </c>
      <c r="K422" s="25">
        <f>SUM(K406:K421)</f>
        <v>31</v>
      </c>
      <c r="L422" s="25">
        <f>SUM(L406:L421)</f>
        <v>1033</v>
      </c>
      <c r="M422" s="25">
        <f>SUM(M406:M421)</f>
        <v>3012</v>
      </c>
      <c r="N422" s="21"/>
      <c r="O422" s="24">
        <f t="shared" si="83"/>
        <v>26258</v>
      </c>
      <c r="P422" s="25">
        <f t="shared" si="83"/>
        <v>8548</v>
      </c>
      <c r="Q422" s="25">
        <f t="shared" si="83"/>
        <v>184</v>
      </c>
      <c r="R422" s="25">
        <f t="shared" si="83"/>
        <v>6116</v>
      </c>
      <c r="S422" s="25">
        <f t="shared" si="83"/>
        <v>14848</v>
      </c>
    </row>
    <row r="423" spans="1:19" ht="12.75">
      <c r="A423" s="1" t="s">
        <v>367</v>
      </c>
      <c r="C423" s="18"/>
      <c r="G423" s="21"/>
      <c r="H423" s="20"/>
      <c r="I423" s="18"/>
      <c r="M423" s="21"/>
      <c r="N423" s="20"/>
      <c r="O423" s="18"/>
      <c r="S423" s="21"/>
    </row>
    <row r="424" spans="2:19" ht="12.75">
      <c r="B424" t="s">
        <v>11</v>
      </c>
      <c r="C424" s="18">
        <v>1525</v>
      </c>
      <c r="D424">
        <v>896</v>
      </c>
      <c r="E424">
        <v>15</v>
      </c>
      <c r="F424">
        <v>748</v>
      </c>
      <c r="G424" s="21">
        <f aca="true" t="shared" si="84" ref="G424:G429">SUM(D424:F424)</f>
        <v>1659</v>
      </c>
      <c r="H424" s="20"/>
      <c r="I424" s="18">
        <v>1935</v>
      </c>
      <c r="J424">
        <v>66</v>
      </c>
      <c r="K424">
        <v>3</v>
      </c>
      <c r="L424">
        <v>133</v>
      </c>
      <c r="M424" s="21">
        <f aca="true" t="shared" si="85" ref="M424:M429">SUM(J424:L424)</f>
        <v>202</v>
      </c>
      <c r="N424" s="20"/>
      <c r="O424" s="18">
        <f aca="true" t="shared" si="86" ref="O424:S430">C424+I424</f>
        <v>3460</v>
      </c>
      <c r="P424">
        <f t="shared" si="86"/>
        <v>962</v>
      </c>
      <c r="Q424">
        <f t="shared" si="86"/>
        <v>18</v>
      </c>
      <c r="R424">
        <f t="shared" si="86"/>
        <v>881</v>
      </c>
      <c r="S424" s="21">
        <f t="shared" si="86"/>
        <v>1861</v>
      </c>
    </row>
    <row r="425" spans="2:19" ht="12.75">
      <c r="B425" t="s">
        <v>368</v>
      </c>
      <c r="C425" s="18">
        <v>966</v>
      </c>
      <c r="D425">
        <v>487</v>
      </c>
      <c r="E425">
        <v>16</v>
      </c>
      <c r="F425">
        <v>437</v>
      </c>
      <c r="G425" s="21">
        <f t="shared" si="84"/>
        <v>940</v>
      </c>
      <c r="H425" s="20"/>
      <c r="I425" s="18">
        <v>1419</v>
      </c>
      <c r="J425">
        <v>224</v>
      </c>
      <c r="K425">
        <v>1</v>
      </c>
      <c r="L425">
        <v>168</v>
      </c>
      <c r="M425" s="21">
        <f t="shared" si="85"/>
        <v>393</v>
      </c>
      <c r="N425" s="20"/>
      <c r="O425" s="18">
        <f t="shared" si="86"/>
        <v>2385</v>
      </c>
      <c r="P425">
        <f t="shared" si="86"/>
        <v>711</v>
      </c>
      <c r="Q425">
        <f t="shared" si="86"/>
        <v>17</v>
      </c>
      <c r="R425">
        <f t="shared" si="86"/>
        <v>605</v>
      </c>
      <c r="S425" s="21">
        <f t="shared" si="86"/>
        <v>1333</v>
      </c>
    </row>
    <row r="426" spans="2:19" ht="12.75">
      <c r="B426" t="s">
        <v>369</v>
      </c>
      <c r="C426" s="18">
        <v>404</v>
      </c>
      <c r="D426">
        <v>234</v>
      </c>
      <c r="E426">
        <v>6</v>
      </c>
      <c r="F426">
        <v>151</v>
      </c>
      <c r="G426" s="21">
        <f t="shared" si="84"/>
        <v>391</v>
      </c>
      <c r="H426" s="20"/>
      <c r="I426" s="18">
        <v>373</v>
      </c>
      <c r="J426">
        <v>79</v>
      </c>
      <c r="K426">
        <v>1</v>
      </c>
      <c r="L426">
        <v>48</v>
      </c>
      <c r="M426" s="21">
        <f t="shared" si="85"/>
        <v>128</v>
      </c>
      <c r="N426" s="20"/>
      <c r="O426" s="18">
        <f t="shared" si="86"/>
        <v>777</v>
      </c>
      <c r="P426">
        <f t="shared" si="86"/>
        <v>313</v>
      </c>
      <c r="Q426">
        <f t="shared" si="86"/>
        <v>7</v>
      </c>
      <c r="R426">
        <f t="shared" si="86"/>
        <v>199</v>
      </c>
      <c r="S426" s="21">
        <f t="shared" si="86"/>
        <v>519</v>
      </c>
    </row>
    <row r="427" spans="2:19" ht="12.75">
      <c r="B427" t="s">
        <v>370</v>
      </c>
      <c r="C427" s="18">
        <v>348</v>
      </c>
      <c r="D427">
        <v>169</v>
      </c>
      <c r="E427">
        <v>6</v>
      </c>
      <c r="F427">
        <v>163</v>
      </c>
      <c r="G427" s="21">
        <f t="shared" si="84"/>
        <v>338</v>
      </c>
      <c r="H427" s="20"/>
      <c r="I427" s="18">
        <v>734</v>
      </c>
      <c r="J427">
        <v>52</v>
      </c>
      <c r="K427">
        <v>0</v>
      </c>
      <c r="L427">
        <v>30</v>
      </c>
      <c r="M427" s="21">
        <f t="shared" si="85"/>
        <v>82</v>
      </c>
      <c r="N427" s="20"/>
      <c r="O427" s="18">
        <f t="shared" si="86"/>
        <v>1082</v>
      </c>
      <c r="P427">
        <f t="shared" si="86"/>
        <v>221</v>
      </c>
      <c r="Q427">
        <f t="shared" si="86"/>
        <v>6</v>
      </c>
      <c r="R427">
        <f t="shared" si="86"/>
        <v>193</v>
      </c>
      <c r="S427" s="21">
        <f t="shared" si="86"/>
        <v>420</v>
      </c>
    </row>
    <row r="428" spans="2:19" ht="12.75">
      <c r="B428" t="s">
        <v>371</v>
      </c>
      <c r="C428" s="18">
        <v>231</v>
      </c>
      <c r="D428">
        <v>155</v>
      </c>
      <c r="E428">
        <v>6</v>
      </c>
      <c r="F428">
        <v>110</v>
      </c>
      <c r="G428" s="21">
        <f t="shared" si="84"/>
        <v>271</v>
      </c>
      <c r="H428" s="20"/>
      <c r="I428" s="18">
        <v>281</v>
      </c>
      <c r="J428">
        <v>73</v>
      </c>
      <c r="K428">
        <v>0</v>
      </c>
      <c r="L428">
        <v>23</v>
      </c>
      <c r="M428" s="21">
        <f t="shared" si="85"/>
        <v>96</v>
      </c>
      <c r="N428" s="20"/>
      <c r="O428" s="18">
        <f t="shared" si="86"/>
        <v>512</v>
      </c>
      <c r="P428">
        <f t="shared" si="86"/>
        <v>228</v>
      </c>
      <c r="Q428">
        <f t="shared" si="86"/>
        <v>6</v>
      </c>
      <c r="R428">
        <f t="shared" si="86"/>
        <v>133</v>
      </c>
      <c r="S428" s="21">
        <f t="shared" si="86"/>
        <v>367</v>
      </c>
    </row>
    <row r="429" spans="2:19" ht="12.75">
      <c r="B429" t="s">
        <v>372</v>
      </c>
      <c r="C429" s="18">
        <v>169</v>
      </c>
      <c r="D429">
        <v>132</v>
      </c>
      <c r="E429">
        <v>3</v>
      </c>
      <c r="F429">
        <v>146</v>
      </c>
      <c r="G429" s="21">
        <f t="shared" si="84"/>
        <v>281</v>
      </c>
      <c r="H429" s="20"/>
      <c r="I429" s="19">
        <v>47</v>
      </c>
      <c r="J429">
        <v>74</v>
      </c>
      <c r="K429">
        <v>4</v>
      </c>
      <c r="L429">
        <v>67</v>
      </c>
      <c r="M429" s="21">
        <f t="shared" si="85"/>
        <v>145</v>
      </c>
      <c r="N429" s="20"/>
      <c r="O429" s="18">
        <f t="shared" si="86"/>
        <v>216</v>
      </c>
      <c r="P429">
        <f t="shared" si="86"/>
        <v>206</v>
      </c>
      <c r="Q429">
        <f t="shared" si="86"/>
        <v>7</v>
      </c>
      <c r="R429">
        <f t="shared" si="86"/>
        <v>213</v>
      </c>
      <c r="S429" s="21">
        <f t="shared" si="86"/>
        <v>426</v>
      </c>
    </row>
    <row r="430" spans="1:19" s="2" customFormat="1" ht="12.75">
      <c r="A430" s="22"/>
      <c r="B430" s="23" t="s">
        <v>25</v>
      </c>
      <c r="C430" s="24">
        <f>SUM(C424:C429)</f>
        <v>3643</v>
      </c>
      <c r="D430" s="25">
        <f>SUM(D424:D429)</f>
        <v>2073</v>
      </c>
      <c r="E430" s="25">
        <f>SUM(E424:E429)</f>
        <v>52</v>
      </c>
      <c r="F430" s="25">
        <f>SUM(F424:F429)</f>
        <v>1755</v>
      </c>
      <c r="G430" s="25">
        <f>SUM(G424:G429)</f>
        <v>3880</v>
      </c>
      <c r="H430" s="21"/>
      <c r="I430" s="24">
        <f>SUM(I424:I429)</f>
        <v>4789</v>
      </c>
      <c r="J430" s="25">
        <f>SUM(J424:J429)</f>
        <v>568</v>
      </c>
      <c r="K430" s="25">
        <f>SUM(K424:K429)</f>
        <v>9</v>
      </c>
      <c r="L430" s="25">
        <f>SUM(L424:L429)</f>
        <v>469</v>
      </c>
      <c r="M430" s="25">
        <f>SUM(M424:M429)</f>
        <v>1046</v>
      </c>
      <c r="N430" s="21"/>
      <c r="O430" s="24">
        <f t="shared" si="86"/>
        <v>8432</v>
      </c>
      <c r="P430" s="25">
        <f t="shared" si="86"/>
        <v>2641</v>
      </c>
      <c r="Q430" s="25">
        <f t="shared" si="86"/>
        <v>61</v>
      </c>
      <c r="R430" s="25">
        <f t="shared" si="86"/>
        <v>2224</v>
      </c>
      <c r="S430" s="25">
        <f t="shared" si="86"/>
        <v>4926</v>
      </c>
    </row>
    <row r="431" spans="1:19" ht="12.75">
      <c r="A431" s="1" t="s">
        <v>373</v>
      </c>
      <c r="C431" s="18"/>
      <c r="G431" s="21"/>
      <c r="H431" s="20"/>
      <c r="I431" s="18"/>
      <c r="M431" s="21"/>
      <c r="N431" s="20"/>
      <c r="O431" s="18"/>
      <c r="S431" s="21"/>
    </row>
    <row r="432" spans="2:19" ht="12.75">
      <c r="B432" t="s">
        <v>11</v>
      </c>
      <c r="C432" s="18">
        <v>1343</v>
      </c>
      <c r="D432">
        <v>196</v>
      </c>
      <c r="E432">
        <v>2</v>
      </c>
      <c r="F432">
        <v>414</v>
      </c>
      <c r="G432" s="21">
        <f>SUM(D432:F432)</f>
        <v>612</v>
      </c>
      <c r="H432" s="20"/>
      <c r="I432" s="18">
        <v>119</v>
      </c>
      <c r="J432">
        <v>0</v>
      </c>
      <c r="K432">
        <v>0</v>
      </c>
      <c r="L432">
        <v>1</v>
      </c>
      <c r="M432" s="21">
        <f>SUM(J432:L432)</f>
        <v>1</v>
      </c>
      <c r="N432" s="20"/>
      <c r="O432" s="18">
        <f aca="true" t="shared" si="87" ref="O432:S436">C432+I432</f>
        <v>1462</v>
      </c>
      <c r="P432">
        <f t="shared" si="87"/>
        <v>196</v>
      </c>
      <c r="Q432">
        <f t="shared" si="87"/>
        <v>2</v>
      </c>
      <c r="R432">
        <f t="shared" si="87"/>
        <v>415</v>
      </c>
      <c r="S432" s="21">
        <f t="shared" si="87"/>
        <v>613</v>
      </c>
    </row>
    <row r="433" spans="2:19" ht="12.75">
      <c r="B433" t="s">
        <v>374</v>
      </c>
      <c r="C433" s="18">
        <v>322</v>
      </c>
      <c r="D433">
        <v>9</v>
      </c>
      <c r="E433">
        <v>0</v>
      </c>
      <c r="F433">
        <v>17</v>
      </c>
      <c r="G433" s="21">
        <f>SUM(D433:F433)</f>
        <v>26</v>
      </c>
      <c r="H433" s="20"/>
      <c r="I433" s="18">
        <v>2</v>
      </c>
      <c r="J433">
        <v>0</v>
      </c>
      <c r="K433">
        <v>0</v>
      </c>
      <c r="L433">
        <v>0</v>
      </c>
      <c r="M433" s="21">
        <f>SUM(J433:L433)</f>
        <v>0</v>
      </c>
      <c r="N433" s="20"/>
      <c r="O433" s="18">
        <f t="shared" si="87"/>
        <v>324</v>
      </c>
      <c r="P433">
        <f t="shared" si="87"/>
        <v>9</v>
      </c>
      <c r="Q433">
        <f t="shared" si="87"/>
        <v>0</v>
      </c>
      <c r="R433">
        <f t="shared" si="87"/>
        <v>17</v>
      </c>
      <c r="S433" s="21">
        <f t="shared" si="87"/>
        <v>26</v>
      </c>
    </row>
    <row r="434" spans="2:19" ht="12.75">
      <c r="B434" t="s">
        <v>375</v>
      </c>
      <c r="C434" s="18">
        <v>1347</v>
      </c>
      <c r="D434">
        <v>19</v>
      </c>
      <c r="E434">
        <v>0</v>
      </c>
      <c r="F434">
        <v>69</v>
      </c>
      <c r="G434" s="21">
        <f>SUM(D434:F434)</f>
        <v>88</v>
      </c>
      <c r="H434" s="20"/>
      <c r="I434" s="18">
        <v>40</v>
      </c>
      <c r="J434">
        <v>0</v>
      </c>
      <c r="K434">
        <v>0</v>
      </c>
      <c r="L434">
        <v>0</v>
      </c>
      <c r="M434" s="21">
        <f>SUM(J434:L434)</f>
        <v>0</v>
      </c>
      <c r="N434" s="20"/>
      <c r="O434" s="18">
        <f t="shared" si="87"/>
        <v>1387</v>
      </c>
      <c r="P434">
        <f t="shared" si="87"/>
        <v>19</v>
      </c>
      <c r="Q434">
        <f t="shared" si="87"/>
        <v>0</v>
      </c>
      <c r="R434">
        <f t="shared" si="87"/>
        <v>69</v>
      </c>
      <c r="S434" s="21">
        <f t="shared" si="87"/>
        <v>88</v>
      </c>
    </row>
    <row r="435" spans="2:19" ht="12.75">
      <c r="B435" t="s">
        <v>376</v>
      </c>
      <c r="C435" s="18">
        <v>337</v>
      </c>
      <c r="D435">
        <v>168</v>
      </c>
      <c r="E435">
        <v>2</v>
      </c>
      <c r="F435">
        <v>382</v>
      </c>
      <c r="G435" s="21">
        <f>SUM(D435:F435)</f>
        <v>552</v>
      </c>
      <c r="H435" s="20"/>
      <c r="I435" s="18">
        <v>0</v>
      </c>
      <c r="J435">
        <v>0</v>
      </c>
      <c r="K435">
        <v>0</v>
      </c>
      <c r="L435">
        <v>0</v>
      </c>
      <c r="M435" s="21">
        <f>SUM(J435:L435)</f>
        <v>0</v>
      </c>
      <c r="N435" s="20"/>
      <c r="O435" s="18">
        <f t="shared" si="87"/>
        <v>337</v>
      </c>
      <c r="P435">
        <f t="shared" si="87"/>
        <v>168</v>
      </c>
      <c r="Q435">
        <f t="shared" si="87"/>
        <v>2</v>
      </c>
      <c r="R435">
        <f t="shared" si="87"/>
        <v>382</v>
      </c>
      <c r="S435" s="21">
        <f t="shared" si="87"/>
        <v>552</v>
      </c>
    </row>
    <row r="436" spans="1:19" s="2" customFormat="1" ht="12.75">
      <c r="A436" s="22"/>
      <c r="B436" s="23" t="s">
        <v>25</v>
      </c>
      <c r="C436" s="24">
        <f>SUM(C432:C435)</f>
        <v>3349</v>
      </c>
      <c r="D436" s="25">
        <f>SUM(D432:D435)</f>
        <v>392</v>
      </c>
      <c r="E436" s="25">
        <f>SUM(E432:E435)</f>
        <v>4</v>
      </c>
      <c r="F436" s="25">
        <f>SUM(F432:F435)</f>
        <v>882</v>
      </c>
      <c r="G436" s="25">
        <f>SUM(G432:G435)</f>
        <v>1278</v>
      </c>
      <c r="H436" s="21"/>
      <c r="I436" s="24">
        <f>SUM(I432:I435)</f>
        <v>161</v>
      </c>
      <c r="J436" s="25">
        <f>SUM(J432:J435)</f>
        <v>0</v>
      </c>
      <c r="K436" s="25">
        <f>SUM(K432:K435)</f>
        <v>0</v>
      </c>
      <c r="L436" s="25">
        <f>SUM(L432:L435)</f>
        <v>1</v>
      </c>
      <c r="M436" s="25">
        <f>SUM(M432:M435)</f>
        <v>1</v>
      </c>
      <c r="N436" s="21"/>
      <c r="O436" s="24">
        <f t="shared" si="87"/>
        <v>3510</v>
      </c>
      <c r="P436" s="25">
        <f t="shared" si="87"/>
        <v>392</v>
      </c>
      <c r="Q436" s="25">
        <f t="shared" si="87"/>
        <v>4</v>
      </c>
      <c r="R436" s="25">
        <f t="shared" si="87"/>
        <v>883</v>
      </c>
      <c r="S436" s="25">
        <f t="shared" si="87"/>
        <v>1279</v>
      </c>
    </row>
    <row r="437" spans="1:19" ht="12.75">
      <c r="A437" s="1" t="s">
        <v>377</v>
      </c>
      <c r="C437" s="18"/>
      <c r="G437" s="21"/>
      <c r="H437" s="20"/>
      <c r="I437" s="18"/>
      <c r="M437" s="21"/>
      <c r="N437" s="20"/>
      <c r="O437" s="18"/>
      <c r="S437" s="21"/>
    </row>
    <row r="438" spans="2:19" ht="12.75">
      <c r="B438" t="s">
        <v>11</v>
      </c>
      <c r="C438" s="18">
        <v>19636</v>
      </c>
      <c r="D438">
        <v>5891</v>
      </c>
      <c r="E438">
        <v>159</v>
      </c>
      <c r="F438">
        <v>4633</v>
      </c>
      <c r="G438" s="21">
        <f aca="true" t="shared" si="88" ref="G438:G449">SUM(D438:F438)</f>
        <v>10683</v>
      </c>
      <c r="H438" s="20"/>
      <c r="I438" s="18">
        <v>15523</v>
      </c>
      <c r="J438">
        <v>69</v>
      </c>
      <c r="K438">
        <v>11</v>
      </c>
      <c r="L438">
        <v>364</v>
      </c>
      <c r="M438" s="21">
        <f aca="true" t="shared" si="89" ref="M438:M449">SUM(J438:L438)</f>
        <v>444</v>
      </c>
      <c r="N438" s="20"/>
      <c r="O438" s="18">
        <f aca="true" t="shared" si="90" ref="O438:S450">C438+I438</f>
        <v>35159</v>
      </c>
      <c r="P438">
        <f t="shared" si="90"/>
        <v>5960</v>
      </c>
      <c r="Q438">
        <f t="shared" si="90"/>
        <v>170</v>
      </c>
      <c r="R438">
        <f t="shared" si="90"/>
        <v>4997</v>
      </c>
      <c r="S438" s="21">
        <f t="shared" si="90"/>
        <v>11127</v>
      </c>
    </row>
    <row r="439" spans="2:19" ht="12.75">
      <c r="B439" t="s">
        <v>378</v>
      </c>
      <c r="C439" s="18">
        <v>1219</v>
      </c>
      <c r="D439">
        <v>399</v>
      </c>
      <c r="E439">
        <v>17</v>
      </c>
      <c r="F439">
        <v>392</v>
      </c>
      <c r="G439" s="21">
        <f t="shared" si="88"/>
        <v>808</v>
      </c>
      <c r="H439" s="20"/>
      <c r="I439" s="18">
        <v>2488</v>
      </c>
      <c r="J439">
        <v>16</v>
      </c>
      <c r="K439">
        <v>2</v>
      </c>
      <c r="L439">
        <v>94</v>
      </c>
      <c r="M439" s="21">
        <f t="shared" si="89"/>
        <v>112</v>
      </c>
      <c r="N439" s="20"/>
      <c r="O439" s="18">
        <f t="shared" si="90"/>
        <v>3707</v>
      </c>
      <c r="P439">
        <f t="shared" si="90"/>
        <v>415</v>
      </c>
      <c r="Q439">
        <f t="shared" si="90"/>
        <v>19</v>
      </c>
      <c r="R439">
        <f t="shared" si="90"/>
        <v>486</v>
      </c>
      <c r="S439" s="21">
        <f t="shared" si="90"/>
        <v>920</v>
      </c>
    </row>
    <row r="440" spans="2:19" ht="12.75">
      <c r="B440" t="s">
        <v>379</v>
      </c>
      <c r="C440" s="18">
        <v>4376</v>
      </c>
      <c r="D440">
        <v>1020</v>
      </c>
      <c r="E440">
        <v>42</v>
      </c>
      <c r="F440">
        <v>976</v>
      </c>
      <c r="G440" s="21">
        <f t="shared" si="88"/>
        <v>2038</v>
      </c>
      <c r="H440" s="20"/>
      <c r="I440" s="18">
        <v>1272</v>
      </c>
      <c r="J440">
        <v>4</v>
      </c>
      <c r="K440">
        <v>0</v>
      </c>
      <c r="L440">
        <v>7</v>
      </c>
      <c r="M440" s="21">
        <f t="shared" si="89"/>
        <v>11</v>
      </c>
      <c r="N440" s="20"/>
      <c r="O440" s="18">
        <f t="shared" si="90"/>
        <v>5648</v>
      </c>
      <c r="P440">
        <f t="shared" si="90"/>
        <v>1024</v>
      </c>
      <c r="Q440">
        <f t="shared" si="90"/>
        <v>42</v>
      </c>
      <c r="R440">
        <f t="shared" si="90"/>
        <v>983</v>
      </c>
      <c r="S440" s="21">
        <f t="shared" si="90"/>
        <v>2049</v>
      </c>
    </row>
    <row r="441" spans="2:19" ht="12.75">
      <c r="B441" t="s">
        <v>380</v>
      </c>
      <c r="C441" s="18">
        <v>1191</v>
      </c>
      <c r="D441">
        <v>458</v>
      </c>
      <c r="E441">
        <v>14</v>
      </c>
      <c r="F441">
        <v>384</v>
      </c>
      <c r="G441" s="21">
        <f t="shared" si="88"/>
        <v>856</v>
      </c>
      <c r="H441" s="20"/>
      <c r="I441" s="18">
        <v>744</v>
      </c>
      <c r="J441">
        <v>2</v>
      </c>
      <c r="K441">
        <v>1</v>
      </c>
      <c r="L441">
        <v>35</v>
      </c>
      <c r="M441" s="21">
        <f t="shared" si="89"/>
        <v>38</v>
      </c>
      <c r="N441" s="20"/>
      <c r="O441" s="18">
        <f t="shared" si="90"/>
        <v>1935</v>
      </c>
      <c r="P441">
        <f t="shared" si="90"/>
        <v>460</v>
      </c>
      <c r="Q441">
        <f t="shared" si="90"/>
        <v>15</v>
      </c>
      <c r="R441">
        <f t="shared" si="90"/>
        <v>419</v>
      </c>
      <c r="S441" s="21">
        <f t="shared" si="90"/>
        <v>894</v>
      </c>
    </row>
    <row r="442" spans="2:19" ht="12.75">
      <c r="B442" t="s">
        <v>381</v>
      </c>
      <c r="C442" s="18">
        <v>9886</v>
      </c>
      <c r="D442">
        <v>2666</v>
      </c>
      <c r="E442">
        <v>70</v>
      </c>
      <c r="F442">
        <v>2316</v>
      </c>
      <c r="G442" s="21">
        <f t="shared" si="88"/>
        <v>5052</v>
      </c>
      <c r="H442" s="20"/>
      <c r="I442" s="18">
        <v>4828</v>
      </c>
      <c r="J442">
        <v>15</v>
      </c>
      <c r="K442">
        <v>0</v>
      </c>
      <c r="L442">
        <v>33</v>
      </c>
      <c r="M442" s="21">
        <f t="shared" si="89"/>
        <v>48</v>
      </c>
      <c r="N442" s="20"/>
      <c r="O442" s="18">
        <f t="shared" si="90"/>
        <v>14714</v>
      </c>
      <c r="P442">
        <f t="shared" si="90"/>
        <v>2681</v>
      </c>
      <c r="Q442">
        <f t="shared" si="90"/>
        <v>70</v>
      </c>
      <c r="R442">
        <f t="shared" si="90"/>
        <v>2349</v>
      </c>
      <c r="S442" s="21">
        <f t="shared" si="90"/>
        <v>5100</v>
      </c>
    </row>
    <row r="443" spans="2:19" ht="12.75">
      <c r="B443" t="s">
        <v>382</v>
      </c>
      <c r="C443" s="18">
        <v>3383</v>
      </c>
      <c r="D443">
        <v>1139</v>
      </c>
      <c r="E443">
        <v>35</v>
      </c>
      <c r="F443">
        <v>947</v>
      </c>
      <c r="G443" s="21">
        <f t="shared" si="88"/>
        <v>2121</v>
      </c>
      <c r="H443" s="20"/>
      <c r="I443" s="18">
        <v>2655</v>
      </c>
      <c r="J443">
        <v>14</v>
      </c>
      <c r="K443">
        <v>1</v>
      </c>
      <c r="L443">
        <v>60</v>
      </c>
      <c r="M443" s="21">
        <f t="shared" si="89"/>
        <v>75</v>
      </c>
      <c r="N443" s="20"/>
      <c r="O443" s="18">
        <f t="shared" si="90"/>
        <v>6038</v>
      </c>
      <c r="P443">
        <f t="shared" si="90"/>
        <v>1153</v>
      </c>
      <c r="Q443">
        <f t="shared" si="90"/>
        <v>36</v>
      </c>
      <c r="R443">
        <f t="shared" si="90"/>
        <v>1007</v>
      </c>
      <c r="S443" s="21">
        <f t="shared" si="90"/>
        <v>2196</v>
      </c>
    </row>
    <row r="444" spans="2:19" ht="12.75">
      <c r="B444" t="s">
        <v>383</v>
      </c>
      <c r="C444" s="18">
        <v>1716</v>
      </c>
      <c r="D444">
        <v>600</v>
      </c>
      <c r="E444">
        <v>17</v>
      </c>
      <c r="F444">
        <v>642</v>
      </c>
      <c r="G444" s="21">
        <f t="shared" si="88"/>
        <v>1259</v>
      </c>
      <c r="H444" s="20"/>
      <c r="I444" s="18">
        <v>2095</v>
      </c>
      <c r="J444">
        <v>4</v>
      </c>
      <c r="K444">
        <v>2</v>
      </c>
      <c r="L444">
        <v>110</v>
      </c>
      <c r="M444" s="21">
        <f t="shared" si="89"/>
        <v>116</v>
      </c>
      <c r="N444" s="20"/>
      <c r="O444" s="18">
        <f t="shared" si="90"/>
        <v>3811</v>
      </c>
      <c r="P444">
        <f t="shared" si="90"/>
        <v>604</v>
      </c>
      <c r="Q444">
        <f t="shared" si="90"/>
        <v>19</v>
      </c>
      <c r="R444">
        <f t="shared" si="90"/>
        <v>752</v>
      </c>
      <c r="S444" s="21">
        <f t="shared" si="90"/>
        <v>1375</v>
      </c>
    </row>
    <row r="445" spans="2:19" ht="12.75">
      <c r="B445" t="s">
        <v>384</v>
      </c>
      <c r="C445" s="18">
        <v>5394</v>
      </c>
      <c r="D445">
        <v>1708</v>
      </c>
      <c r="E445">
        <v>55</v>
      </c>
      <c r="F445">
        <v>1206</v>
      </c>
      <c r="G445" s="21">
        <f t="shared" si="88"/>
        <v>2969</v>
      </c>
      <c r="H445" s="20"/>
      <c r="I445" s="18">
        <v>3344</v>
      </c>
      <c r="J445">
        <v>6</v>
      </c>
      <c r="K445">
        <v>0</v>
      </c>
      <c r="L445">
        <v>31</v>
      </c>
      <c r="M445" s="21">
        <f t="shared" si="89"/>
        <v>37</v>
      </c>
      <c r="N445" s="20"/>
      <c r="O445" s="18">
        <f t="shared" si="90"/>
        <v>8738</v>
      </c>
      <c r="P445">
        <f t="shared" si="90"/>
        <v>1714</v>
      </c>
      <c r="Q445">
        <f t="shared" si="90"/>
        <v>55</v>
      </c>
      <c r="R445">
        <f t="shared" si="90"/>
        <v>1237</v>
      </c>
      <c r="S445" s="21">
        <f t="shared" si="90"/>
        <v>3006</v>
      </c>
    </row>
    <row r="446" spans="2:19" ht="12.75">
      <c r="B446" t="s">
        <v>385</v>
      </c>
      <c r="C446" s="18">
        <v>518</v>
      </c>
      <c r="D446">
        <v>265</v>
      </c>
      <c r="E446">
        <v>11</v>
      </c>
      <c r="F446">
        <v>181</v>
      </c>
      <c r="G446" s="21">
        <f t="shared" si="88"/>
        <v>457</v>
      </c>
      <c r="H446" s="20"/>
      <c r="I446" s="18">
        <v>833</v>
      </c>
      <c r="J446">
        <v>19</v>
      </c>
      <c r="K446">
        <v>1</v>
      </c>
      <c r="L446">
        <v>34</v>
      </c>
      <c r="M446" s="21">
        <f t="shared" si="89"/>
        <v>54</v>
      </c>
      <c r="N446" s="20"/>
      <c r="O446" s="18">
        <f t="shared" si="90"/>
        <v>1351</v>
      </c>
      <c r="P446">
        <f t="shared" si="90"/>
        <v>284</v>
      </c>
      <c r="Q446">
        <f t="shared" si="90"/>
        <v>12</v>
      </c>
      <c r="R446">
        <f t="shared" si="90"/>
        <v>215</v>
      </c>
      <c r="S446" s="21">
        <f t="shared" si="90"/>
        <v>511</v>
      </c>
    </row>
    <row r="447" spans="2:19" ht="12.75">
      <c r="B447" t="s">
        <v>386</v>
      </c>
      <c r="C447" s="18">
        <v>768</v>
      </c>
      <c r="D447">
        <v>398</v>
      </c>
      <c r="E447">
        <v>9</v>
      </c>
      <c r="F447">
        <v>387</v>
      </c>
      <c r="G447" s="21">
        <f t="shared" si="88"/>
        <v>794</v>
      </c>
      <c r="H447" s="20"/>
      <c r="I447" s="18">
        <v>680</v>
      </c>
      <c r="J447">
        <v>2</v>
      </c>
      <c r="K447">
        <v>0</v>
      </c>
      <c r="L447">
        <v>25</v>
      </c>
      <c r="M447" s="21">
        <f t="shared" si="89"/>
        <v>27</v>
      </c>
      <c r="N447" s="20"/>
      <c r="O447" s="18">
        <f t="shared" si="90"/>
        <v>1448</v>
      </c>
      <c r="P447">
        <f t="shared" si="90"/>
        <v>400</v>
      </c>
      <c r="Q447">
        <f t="shared" si="90"/>
        <v>9</v>
      </c>
      <c r="R447">
        <f t="shared" si="90"/>
        <v>412</v>
      </c>
      <c r="S447" s="21">
        <f t="shared" si="90"/>
        <v>821</v>
      </c>
    </row>
    <row r="448" spans="2:19" ht="12.75">
      <c r="B448" t="s">
        <v>387</v>
      </c>
      <c r="C448" s="18">
        <v>222</v>
      </c>
      <c r="D448">
        <v>130</v>
      </c>
      <c r="E448">
        <v>4</v>
      </c>
      <c r="F448">
        <v>116</v>
      </c>
      <c r="G448" s="21">
        <f t="shared" si="88"/>
        <v>250</v>
      </c>
      <c r="H448" s="20"/>
      <c r="I448" s="18">
        <v>225</v>
      </c>
      <c r="J448">
        <v>1</v>
      </c>
      <c r="K448">
        <v>1</v>
      </c>
      <c r="L448">
        <v>3</v>
      </c>
      <c r="M448" s="21">
        <f t="shared" si="89"/>
        <v>5</v>
      </c>
      <c r="N448" s="20"/>
      <c r="O448" s="18">
        <f t="shared" si="90"/>
        <v>447</v>
      </c>
      <c r="P448">
        <f t="shared" si="90"/>
        <v>131</v>
      </c>
      <c r="Q448">
        <f t="shared" si="90"/>
        <v>5</v>
      </c>
      <c r="R448">
        <f t="shared" si="90"/>
        <v>119</v>
      </c>
      <c r="S448" s="21">
        <f t="shared" si="90"/>
        <v>255</v>
      </c>
    </row>
    <row r="449" spans="2:19" ht="12.75">
      <c r="B449" t="s">
        <v>388</v>
      </c>
      <c r="C449" s="18">
        <v>194</v>
      </c>
      <c r="D449">
        <v>61</v>
      </c>
      <c r="E449">
        <v>1</v>
      </c>
      <c r="F449">
        <v>50</v>
      </c>
      <c r="G449" s="21">
        <f t="shared" si="88"/>
        <v>112</v>
      </c>
      <c r="H449" s="20"/>
      <c r="I449" s="18">
        <v>547</v>
      </c>
      <c r="J449">
        <v>0</v>
      </c>
      <c r="K449">
        <v>1</v>
      </c>
      <c r="L449">
        <v>30</v>
      </c>
      <c r="M449" s="21">
        <f t="shared" si="89"/>
        <v>31</v>
      </c>
      <c r="N449" s="20"/>
      <c r="O449" s="18">
        <f t="shared" si="90"/>
        <v>741</v>
      </c>
      <c r="P449">
        <f t="shared" si="90"/>
        <v>61</v>
      </c>
      <c r="Q449">
        <f t="shared" si="90"/>
        <v>2</v>
      </c>
      <c r="R449">
        <f t="shared" si="90"/>
        <v>80</v>
      </c>
      <c r="S449" s="21">
        <f t="shared" si="90"/>
        <v>143</v>
      </c>
    </row>
    <row r="450" spans="1:19" s="2" customFormat="1" ht="12.75">
      <c r="A450" s="22"/>
      <c r="B450" s="23" t="s">
        <v>25</v>
      </c>
      <c r="C450" s="24">
        <f>SUM(C438:C449)</f>
        <v>48503</v>
      </c>
      <c r="D450" s="25">
        <f>SUM(D438:D449)</f>
        <v>14735</v>
      </c>
      <c r="E450" s="25">
        <f>SUM(E438:E449)</f>
        <v>434</v>
      </c>
      <c r="F450" s="25">
        <f>SUM(F438:F449)</f>
        <v>12230</v>
      </c>
      <c r="G450" s="25">
        <f>SUM(G438:G449)</f>
        <v>27399</v>
      </c>
      <c r="H450" s="21"/>
      <c r="I450" s="24">
        <f>SUM(I438:I449)</f>
        <v>35234</v>
      </c>
      <c r="J450" s="25">
        <f>SUM(J438:J449)</f>
        <v>152</v>
      </c>
      <c r="K450" s="25">
        <f>SUM(K438:K449)</f>
        <v>20</v>
      </c>
      <c r="L450" s="25">
        <f>SUM(L438:L449)</f>
        <v>826</v>
      </c>
      <c r="M450" s="25">
        <f>SUM(M438:M449)</f>
        <v>998</v>
      </c>
      <c r="N450" s="21"/>
      <c r="O450" s="24">
        <f t="shared" si="90"/>
        <v>83737</v>
      </c>
      <c r="P450" s="25">
        <f t="shared" si="90"/>
        <v>14887</v>
      </c>
      <c r="Q450" s="25">
        <f t="shared" si="90"/>
        <v>454</v>
      </c>
      <c r="R450" s="25">
        <f t="shared" si="90"/>
        <v>13056</v>
      </c>
      <c r="S450" s="25">
        <f t="shared" si="90"/>
        <v>28397</v>
      </c>
    </row>
    <row r="451" spans="1:19" ht="12.75">
      <c r="A451" s="1" t="s">
        <v>389</v>
      </c>
      <c r="C451" s="18"/>
      <c r="G451" s="21"/>
      <c r="H451" s="20"/>
      <c r="I451" s="18"/>
      <c r="M451" s="21"/>
      <c r="N451" s="20"/>
      <c r="O451" s="18"/>
      <c r="S451" s="21"/>
    </row>
    <row r="452" spans="2:19" ht="12.75">
      <c r="B452" t="s">
        <v>11</v>
      </c>
      <c r="C452" s="18">
        <v>8723</v>
      </c>
      <c r="D452">
        <v>3215</v>
      </c>
      <c r="E452">
        <v>54</v>
      </c>
      <c r="F452">
        <v>1785</v>
      </c>
      <c r="G452" s="21">
        <f aca="true" t="shared" si="91" ref="G452:G464">SUM(D452:F452)</f>
        <v>5054</v>
      </c>
      <c r="H452" s="20"/>
      <c r="I452" s="18">
        <v>1005</v>
      </c>
      <c r="J452">
        <v>48</v>
      </c>
      <c r="K452">
        <v>0</v>
      </c>
      <c r="L452">
        <v>43</v>
      </c>
      <c r="M452" s="21">
        <f aca="true" t="shared" si="92" ref="M452:M464">SUM(J452:L452)</f>
        <v>91</v>
      </c>
      <c r="N452" s="20"/>
      <c r="O452" s="18">
        <f aca="true" t="shared" si="93" ref="O452:S465">C452+I452</f>
        <v>9728</v>
      </c>
      <c r="P452">
        <f t="shared" si="93"/>
        <v>3263</v>
      </c>
      <c r="Q452">
        <f t="shared" si="93"/>
        <v>54</v>
      </c>
      <c r="R452">
        <f t="shared" si="93"/>
        <v>1828</v>
      </c>
      <c r="S452" s="21">
        <f t="shared" si="93"/>
        <v>5145</v>
      </c>
    </row>
    <row r="453" spans="2:19" ht="12.75">
      <c r="B453" t="s">
        <v>390</v>
      </c>
      <c r="C453" s="18">
        <v>695</v>
      </c>
      <c r="D453">
        <v>90</v>
      </c>
      <c r="E453">
        <v>1</v>
      </c>
      <c r="F453">
        <v>78</v>
      </c>
      <c r="G453" s="21">
        <f t="shared" si="91"/>
        <v>169</v>
      </c>
      <c r="H453" s="20"/>
      <c r="I453" s="18">
        <v>96</v>
      </c>
      <c r="J453">
        <v>6</v>
      </c>
      <c r="K453">
        <v>0</v>
      </c>
      <c r="L453">
        <v>8</v>
      </c>
      <c r="M453" s="21">
        <f t="shared" si="92"/>
        <v>14</v>
      </c>
      <c r="N453" s="20"/>
      <c r="O453" s="18">
        <f t="shared" si="93"/>
        <v>791</v>
      </c>
      <c r="P453">
        <f t="shared" si="93"/>
        <v>96</v>
      </c>
      <c r="Q453">
        <f t="shared" si="93"/>
        <v>1</v>
      </c>
      <c r="R453">
        <f t="shared" si="93"/>
        <v>86</v>
      </c>
      <c r="S453" s="21">
        <f t="shared" si="93"/>
        <v>183</v>
      </c>
    </row>
    <row r="454" spans="2:19" ht="12.75">
      <c r="B454" t="s">
        <v>391</v>
      </c>
      <c r="C454" s="18">
        <v>1392</v>
      </c>
      <c r="D454">
        <v>867</v>
      </c>
      <c r="E454">
        <v>10</v>
      </c>
      <c r="F454">
        <v>447</v>
      </c>
      <c r="G454" s="21">
        <f t="shared" si="91"/>
        <v>1324</v>
      </c>
      <c r="H454" s="20"/>
      <c r="I454" s="18">
        <v>1033</v>
      </c>
      <c r="J454">
        <v>13</v>
      </c>
      <c r="K454">
        <v>0</v>
      </c>
      <c r="L454">
        <v>25</v>
      </c>
      <c r="M454" s="21">
        <f t="shared" si="92"/>
        <v>38</v>
      </c>
      <c r="N454" s="20"/>
      <c r="O454" s="18">
        <f t="shared" si="93"/>
        <v>2425</v>
      </c>
      <c r="P454">
        <f t="shared" si="93"/>
        <v>880</v>
      </c>
      <c r="Q454">
        <f t="shared" si="93"/>
        <v>10</v>
      </c>
      <c r="R454">
        <f t="shared" si="93"/>
        <v>472</v>
      </c>
      <c r="S454" s="21">
        <f t="shared" si="93"/>
        <v>1362</v>
      </c>
    </row>
    <row r="455" spans="2:19" ht="12.75">
      <c r="B455" t="s">
        <v>392</v>
      </c>
      <c r="C455" s="18">
        <v>856</v>
      </c>
      <c r="D455">
        <v>600</v>
      </c>
      <c r="E455">
        <v>23</v>
      </c>
      <c r="F455">
        <v>313</v>
      </c>
      <c r="G455" s="21">
        <f t="shared" si="91"/>
        <v>936</v>
      </c>
      <c r="H455" s="20"/>
      <c r="I455" s="18">
        <v>726</v>
      </c>
      <c r="J455">
        <v>21</v>
      </c>
      <c r="K455">
        <v>0</v>
      </c>
      <c r="L455">
        <v>14</v>
      </c>
      <c r="M455" s="21">
        <f t="shared" si="92"/>
        <v>35</v>
      </c>
      <c r="N455" s="20"/>
      <c r="O455" s="18">
        <f t="shared" si="93"/>
        <v>1582</v>
      </c>
      <c r="P455">
        <f t="shared" si="93"/>
        <v>621</v>
      </c>
      <c r="Q455">
        <f t="shared" si="93"/>
        <v>23</v>
      </c>
      <c r="R455">
        <f t="shared" si="93"/>
        <v>327</v>
      </c>
      <c r="S455" s="21">
        <f t="shared" si="93"/>
        <v>971</v>
      </c>
    </row>
    <row r="456" spans="2:19" ht="12.75">
      <c r="B456" t="s">
        <v>393</v>
      </c>
      <c r="C456" s="18">
        <v>647</v>
      </c>
      <c r="D456">
        <v>374</v>
      </c>
      <c r="E456">
        <v>7</v>
      </c>
      <c r="F456">
        <v>210</v>
      </c>
      <c r="G456" s="21">
        <f t="shared" si="91"/>
        <v>591</v>
      </c>
      <c r="H456" s="20"/>
      <c r="I456" s="18">
        <v>349</v>
      </c>
      <c r="J456">
        <v>29</v>
      </c>
      <c r="K456">
        <v>1</v>
      </c>
      <c r="L456">
        <v>9</v>
      </c>
      <c r="M456" s="21">
        <f t="shared" si="92"/>
        <v>39</v>
      </c>
      <c r="N456" s="20"/>
      <c r="O456" s="18">
        <f t="shared" si="93"/>
        <v>996</v>
      </c>
      <c r="P456">
        <f t="shared" si="93"/>
        <v>403</v>
      </c>
      <c r="Q456">
        <f t="shared" si="93"/>
        <v>8</v>
      </c>
      <c r="R456">
        <f t="shared" si="93"/>
        <v>219</v>
      </c>
      <c r="S456" s="21">
        <f t="shared" si="93"/>
        <v>630</v>
      </c>
    </row>
    <row r="457" spans="2:19" ht="12.75">
      <c r="B457" t="s">
        <v>394</v>
      </c>
      <c r="C457" s="18">
        <v>581</v>
      </c>
      <c r="D457">
        <v>490</v>
      </c>
      <c r="E457">
        <v>15</v>
      </c>
      <c r="F457">
        <v>291</v>
      </c>
      <c r="G457" s="21">
        <f t="shared" si="91"/>
        <v>796</v>
      </c>
      <c r="H457" s="20"/>
      <c r="I457" s="18">
        <v>465</v>
      </c>
      <c r="J457">
        <v>25</v>
      </c>
      <c r="K457">
        <v>0</v>
      </c>
      <c r="L457">
        <v>18</v>
      </c>
      <c r="M457" s="21">
        <f t="shared" si="92"/>
        <v>43</v>
      </c>
      <c r="N457" s="20"/>
      <c r="O457" s="18">
        <f t="shared" si="93"/>
        <v>1046</v>
      </c>
      <c r="P457">
        <f t="shared" si="93"/>
        <v>515</v>
      </c>
      <c r="Q457">
        <f t="shared" si="93"/>
        <v>15</v>
      </c>
      <c r="R457">
        <f t="shared" si="93"/>
        <v>309</v>
      </c>
      <c r="S457" s="21">
        <f t="shared" si="93"/>
        <v>839</v>
      </c>
    </row>
    <row r="458" spans="2:19" ht="12.75">
      <c r="B458" t="s">
        <v>395</v>
      </c>
      <c r="C458" s="18">
        <v>397</v>
      </c>
      <c r="D458">
        <v>405</v>
      </c>
      <c r="E458">
        <v>11</v>
      </c>
      <c r="F458">
        <v>176</v>
      </c>
      <c r="G458" s="21">
        <f t="shared" si="91"/>
        <v>592</v>
      </c>
      <c r="H458" s="20"/>
      <c r="I458" s="18">
        <v>426</v>
      </c>
      <c r="J458">
        <v>42</v>
      </c>
      <c r="K458">
        <v>0</v>
      </c>
      <c r="L458">
        <v>18</v>
      </c>
      <c r="M458" s="21">
        <f t="shared" si="92"/>
        <v>60</v>
      </c>
      <c r="N458" s="20"/>
      <c r="O458" s="18">
        <f t="shared" si="93"/>
        <v>823</v>
      </c>
      <c r="P458">
        <f t="shared" si="93"/>
        <v>447</v>
      </c>
      <c r="Q458">
        <f t="shared" si="93"/>
        <v>11</v>
      </c>
      <c r="R458">
        <f t="shared" si="93"/>
        <v>194</v>
      </c>
      <c r="S458" s="21">
        <f t="shared" si="93"/>
        <v>652</v>
      </c>
    </row>
    <row r="459" spans="2:19" ht="12.75">
      <c r="B459" t="s">
        <v>396</v>
      </c>
      <c r="C459" s="18">
        <v>1092</v>
      </c>
      <c r="D459">
        <v>550</v>
      </c>
      <c r="E459">
        <v>20</v>
      </c>
      <c r="F459">
        <v>297</v>
      </c>
      <c r="G459" s="21">
        <f t="shared" si="91"/>
        <v>867</v>
      </c>
      <c r="H459" s="20"/>
      <c r="I459" s="18">
        <v>1059</v>
      </c>
      <c r="J459">
        <v>15</v>
      </c>
      <c r="K459">
        <v>0</v>
      </c>
      <c r="L459">
        <v>25</v>
      </c>
      <c r="M459" s="21">
        <f t="shared" si="92"/>
        <v>40</v>
      </c>
      <c r="N459" s="20"/>
      <c r="O459" s="18">
        <f t="shared" si="93"/>
        <v>2151</v>
      </c>
      <c r="P459">
        <f t="shared" si="93"/>
        <v>565</v>
      </c>
      <c r="Q459">
        <f t="shared" si="93"/>
        <v>20</v>
      </c>
      <c r="R459">
        <f t="shared" si="93"/>
        <v>322</v>
      </c>
      <c r="S459" s="21">
        <f t="shared" si="93"/>
        <v>907</v>
      </c>
    </row>
    <row r="460" spans="2:19" ht="12.75">
      <c r="B460" t="s">
        <v>397</v>
      </c>
      <c r="C460" s="18">
        <v>247</v>
      </c>
      <c r="D460">
        <v>309</v>
      </c>
      <c r="E460">
        <v>1</v>
      </c>
      <c r="F460">
        <v>202</v>
      </c>
      <c r="G460" s="21">
        <f t="shared" si="91"/>
        <v>512</v>
      </c>
      <c r="H460" s="20"/>
      <c r="I460" s="18">
        <v>191</v>
      </c>
      <c r="J460">
        <v>7</v>
      </c>
      <c r="K460">
        <v>0</v>
      </c>
      <c r="L460">
        <v>7</v>
      </c>
      <c r="M460" s="21">
        <f t="shared" si="92"/>
        <v>14</v>
      </c>
      <c r="N460" s="20"/>
      <c r="O460" s="18">
        <f t="shared" si="93"/>
        <v>438</v>
      </c>
      <c r="P460">
        <f t="shared" si="93"/>
        <v>316</v>
      </c>
      <c r="Q460">
        <f t="shared" si="93"/>
        <v>1</v>
      </c>
      <c r="R460">
        <f t="shared" si="93"/>
        <v>209</v>
      </c>
      <c r="S460" s="21">
        <f t="shared" si="93"/>
        <v>526</v>
      </c>
    </row>
    <row r="461" spans="2:19" ht="12.75">
      <c r="B461" t="s">
        <v>398</v>
      </c>
      <c r="C461" s="18">
        <v>2045</v>
      </c>
      <c r="D461">
        <v>1053</v>
      </c>
      <c r="E461">
        <v>27</v>
      </c>
      <c r="F461">
        <v>809</v>
      </c>
      <c r="G461" s="21">
        <f t="shared" si="91"/>
        <v>1889</v>
      </c>
      <c r="H461" s="20"/>
      <c r="I461" s="18">
        <v>1711</v>
      </c>
      <c r="J461">
        <v>110</v>
      </c>
      <c r="K461">
        <v>2</v>
      </c>
      <c r="L461">
        <v>72</v>
      </c>
      <c r="M461" s="21">
        <f t="shared" si="92"/>
        <v>184</v>
      </c>
      <c r="N461" s="20"/>
      <c r="O461" s="18">
        <f t="shared" si="93"/>
        <v>3756</v>
      </c>
      <c r="P461">
        <f t="shared" si="93"/>
        <v>1163</v>
      </c>
      <c r="Q461">
        <f t="shared" si="93"/>
        <v>29</v>
      </c>
      <c r="R461">
        <f t="shared" si="93"/>
        <v>881</v>
      </c>
      <c r="S461" s="21">
        <f t="shared" si="93"/>
        <v>2073</v>
      </c>
    </row>
    <row r="462" spans="2:19" ht="12.75">
      <c r="B462" t="s">
        <v>399</v>
      </c>
      <c r="C462" s="18">
        <v>258</v>
      </c>
      <c r="D462">
        <v>115</v>
      </c>
      <c r="E462">
        <v>4</v>
      </c>
      <c r="F462">
        <v>60</v>
      </c>
      <c r="G462" s="21">
        <f t="shared" si="91"/>
        <v>179</v>
      </c>
      <c r="H462" s="20"/>
      <c r="I462" s="18">
        <v>331</v>
      </c>
      <c r="J462">
        <v>2</v>
      </c>
      <c r="K462">
        <v>0</v>
      </c>
      <c r="L462">
        <v>11</v>
      </c>
      <c r="M462" s="21">
        <f t="shared" si="92"/>
        <v>13</v>
      </c>
      <c r="N462" s="20"/>
      <c r="O462" s="18">
        <f t="shared" si="93"/>
        <v>589</v>
      </c>
      <c r="P462">
        <f t="shared" si="93"/>
        <v>117</v>
      </c>
      <c r="Q462">
        <f t="shared" si="93"/>
        <v>4</v>
      </c>
      <c r="R462">
        <f t="shared" si="93"/>
        <v>71</v>
      </c>
      <c r="S462" s="21">
        <f t="shared" si="93"/>
        <v>192</v>
      </c>
    </row>
    <row r="463" spans="2:19" ht="12.75">
      <c r="B463" t="s">
        <v>141</v>
      </c>
      <c r="C463" s="18">
        <v>167</v>
      </c>
      <c r="D463">
        <v>100</v>
      </c>
      <c r="E463">
        <v>1</v>
      </c>
      <c r="F463">
        <v>69</v>
      </c>
      <c r="G463" s="21">
        <f t="shared" si="91"/>
        <v>170</v>
      </c>
      <c r="H463" s="20"/>
      <c r="I463" s="18">
        <v>114</v>
      </c>
      <c r="J463">
        <v>17</v>
      </c>
      <c r="K463">
        <v>0</v>
      </c>
      <c r="L463">
        <v>13</v>
      </c>
      <c r="M463" s="21">
        <f t="shared" si="92"/>
        <v>30</v>
      </c>
      <c r="N463" s="20"/>
      <c r="O463" s="18">
        <f t="shared" si="93"/>
        <v>281</v>
      </c>
      <c r="P463">
        <f t="shared" si="93"/>
        <v>117</v>
      </c>
      <c r="Q463">
        <f t="shared" si="93"/>
        <v>1</v>
      </c>
      <c r="R463">
        <f t="shared" si="93"/>
        <v>82</v>
      </c>
      <c r="S463" s="21">
        <f t="shared" si="93"/>
        <v>200</v>
      </c>
    </row>
    <row r="464" spans="2:19" ht="12.75">
      <c r="B464" t="s">
        <v>400</v>
      </c>
      <c r="C464" s="18">
        <v>323</v>
      </c>
      <c r="D464">
        <v>61</v>
      </c>
      <c r="E464">
        <v>0</v>
      </c>
      <c r="F464">
        <v>38</v>
      </c>
      <c r="G464" s="21">
        <f t="shared" si="91"/>
        <v>99</v>
      </c>
      <c r="H464" s="20"/>
      <c r="I464" s="18">
        <v>719</v>
      </c>
      <c r="J464">
        <v>0</v>
      </c>
      <c r="K464">
        <v>0</v>
      </c>
      <c r="L464">
        <v>4</v>
      </c>
      <c r="M464" s="21">
        <f t="shared" si="92"/>
        <v>4</v>
      </c>
      <c r="N464" s="20"/>
      <c r="O464" s="18">
        <f t="shared" si="93"/>
        <v>1042</v>
      </c>
      <c r="P464">
        <f t="shared" si="93"/>
        <v>61</v>
      </c>
      <c r="Q464">
        <f t="shared" si="93"/>
        <v>0</v>
      </c>
      <c r="R464">
        <f t="shared" si="93"/>
        <v>42</v>
      </c>
      <c r="S464" s="21">
        <f t="shared" si="93"/>
        <v>103</v>
      </c>
    </row>
    <row r="465" spans="1:19" s="2" customFormat="1" ht="12.75">
      <c r="A465" s="22"/>
      <c r="B465" s="23" t="s">
        <v>25</v>
      </c>
      <c r="C465" s="24">
        <f>SUM(C452:C464)</f>
        <v>17423</v>
      </c>
      <c r="D465" s="25">
        <f>SUM(D452:D464)</f>
        <v>8229</v>
      </c>
      <c r="E465" s="25">
        <f>SUM(E452:E464)</f>
        <v>174</v>
      </c>
      <c r="F465" s="25">
        <f>SUM(F452:F464)</f>
        <v>4775</v>
      </c>
      <c r="G465" s="25">
        <f>SUM(G452:G464)</f>
        <v>13178</v>
      </c>
      <c r="H465" s="21"/>
      <c r="I465" s="24">
        <f>SUM(I452:I464)</f>
        <v>8225</v>
      </c>
      <c r="J465" s="25">
        <f>SUM(J452:J464)</f>
        <v>335</v>
      </c>
      <c r="K465" s="25">
        <f>SUM(K452:K464)</f>
        <v>3</v>
      </c>
      <c r="L465" s="25">
        <f>SUM(L452:L464)</f>
        <v>267</v>
      </c>
      <c r="M465" s="25">
        <f>SUM(M452:M464)</f>
        <v>605</v>
      </c>
      <c r="N465" s="21"/>
      <c r="O465" s="24">
        <f t="shared" si="93"/>
        <v>25648</v>
      </c>
      <c r="P465" s="25">
        <f t="shared" si="93"/>
        <v>8564</v>
      </c>
      <c r="Q465" s="25">
        <f t="shared" si="93"/>
        <v>177</v>
      </c>
      <c r="R465" s="25">
        <f t="shared" si="93"/>
        <v>5042</v>
      </c>
      <c r="S465" s="25">
        <f t="shared" si="93"/>
        <v>13783</v>
      </c>
    </row>
    <row r="466" spans="1:19" ht="12.75">
      <c r="A466" s="1" t="s">
        <v>401</v>
      </c>
      <c r="C466" s="18"/>
      <c r="G466" s="21"/>
      <c r="H466" s="20"/>
      <c r="I466" s="18"/>
      <c r="M466" s="21"/>
      <c r="N466" s="20"/>
      <c r="O466" s="18"/>
      <c r="S466" s="21"/>
    </row>
    <row r="467" spans="2:19" ht="12.75">
      <c r="B467" t="s">
        <v>11</v>
      </c>
      <c r="C467" s="18">
        <v>34603</v>
      </c>
      <c r="D467">
        <v>7434</v>
      </c>
      <c r="E467">
        <v>126</v>
      </c>
      <c r="F467">
        <v>5570</v>
      </c>
      <c r="G467" s="21">
        <f aca="true" t="shared" si="94" ref="G467:G476">SUM(D467:F467)</f>
        <v>13130</v>
      </c>
      <c r="H467" s="20"/>
      <c r="I467" s="18">
        <v>9368</v>
      </c>
      <c r="J467">
        <v>148</v>
      </c>
      <c r="K467">
        <v>7</v>
      </c>
      <c r="L467">
        <v>185</v>
      </c>
      <c r="M467" s="21">
        <f aca="true" t="shared" si="95" ref="M467:M476">SUM(J467:L467)</f>
        <v>340</v>
      </c>
      <c r="N467" s="20"/>
      <c r="O467" s="18">
        <f aca="true" t="shared" si="96" ref="O467:S477">C467+I467</f>
        <v>43971</v>
      </c>
      <c r="P467">
        <f t="shared" si="96"/>
        <v>7582</v>
      </c>
      <c r="Q467">
        <f t="shared" si="96"/>
        <v>133</v>
      </c>
      <c r="R467">
        <f t="shared" si="96"/>
        <v>5755</v>
      </c>
      <c r="S467" s="21">
        <f t="shared" si="96"/>
        <v>13470</v>
      </c>
    </row>
    <row r="468" spans="2:19" ht="12.75">
      <c r="B468" t="s">
        <v>402</v>
      </c>
      <c r="C468" s="18">
        <v>2888</v>
      </c>
      <c r="D468">
        <v>831</v>
      </c>
      <c r="E468">
        <v>7</v>
      </c>
      <c r="F468">
        <v>417</v>
      </c>
      <c r="G468" s="21">
        <f t="shared" si="94"/>
        <v>1255</v>
      </c>
      <c r="H468" s="20"/>
      <c r="I468" s="18">
        <v>2040</v>
      </c>
      <c r="J468">
        <v>5</v>
      </c>
      <c r="K468">
        <v>1</v>
      </c>
      <c r="L468">
        <v>34</v>
      </c>
      <c r="M468" s="21">
        <f t="shared" si="95"/>
        <v>40</v>
      </c>
      <c r="N468" s="20"/>
      <c r="O468" s="18">
        <f t="shared" si="96"/>
        <v>4928</v>
      </c>
      <c r="P468">
        <f t="shared" si="96"/>
        <v>836</v>
      </c>
      <c r="Q468">
        <f t="shared" si="96"/>
        <v>8</v>
      </c>
      <c r="R468">
        <f t="shared" si="96"/>
        <v>451</v>
      </c>
      <c r="S468" s="21">
        <f t="shared" si="96"/>
        <v>1295</v>
      </c>
    </row>
    <row r="469" spans="2:19" ht="12.75">
      <c r="B469" t="s">
        <v>403</v>
      </c>
      <c r="C469" s="18">
        <v>4385</v>
      </c>
      <c r="D469">
        <v>1521</v>
      </c>
      <c r="E469">
        <v>26</v>
      </c>
      <c r="F469">
        <v>1052</v>
      </c>
      <c r="G469" s="21">
        <f t="shared" si="94"/>
        <v>2599</v>
      </c>
      <c r="H469" s="20"/>
      <c r="I469" s="18">
        <v>7675</v>
      </c>
      <c r="J469">
        <v>74</v>
      </c>
      <c r="K469">
        <v>3</v>
      </c>
      <c r="L469">
        <v>150</v>
      </c>
      <c r="M469" s="21">
        <f t="shared" si="95"/>
        <v>227</v>
      </c>
      <c r="N469" s="20"/>
      <c r="O469" s="18">
        <f t="shared" si="96"/>
        <v>12060</v>
      </c>
      <c r="P469">
        <f t="shared" si="96"/>
        <v>1595</v>
      </c>
      <c r="Q469">
        <f t="shared" si="96"/>
        <v>29</v>
      </c>
      <c r="R469">
        <f t="shared" si="96"/>
        <v>1202</v>
      </c>
      <c r="S469" s="21">
        <f t="shared" si="96"/>
        <v>2826</v>
      </c>
    </row>
    <row r="470" spans="2:19" ht="12.75">
      <c r="B470" t="s">
        <v>404</v>
      </c>
      <c r="C470" s="18">
        <v>734</v>
      </c>
      <c r="D470">
        <v>154</v>
      </c>
      <c r="E470">
        <v>2</v>
      </c>
      <c r="F470">
        <v>159</v>
      </c>
      <c r="G470" s="21">
        <f t="shared" si="94"/>
        <v>315</v>
      </c>
      <c r="H470" s="20"/>
      <c r="I470" s="18">
        <v>1208</v>
      </c>
      <c r="J470">
        <v>3</v>
      </c>
      <c r="K470">
        <v>0</v>
      </c>
      <c r="L470">
        <v>32</v>
      </c>
      <c r="M470" s="21">
        <f t="shared" si="95"/>
        <v>35</v>
      </c>
      <c r="N470" s="20"/>
      <c r="O470" s="18">
        <f t="shared" si="96"/>
        <v>1942</v>
      </c>
      <c r="P470">
        <f t="shared" si="96"/>
        <v>157</v>
      </c>
      <c r="Q470">
        <f t="shared" si="96"/>
        <v>2</v>
      </c>
      <c r="R470">
        <f t="shared" si="96"/>
        <v>191</v>
      </c>
      <c r="S470" s="21">
        <f t="shared" si="96"/>
        <v>350</v>
      </c>
    </row>
    <row r="471" spans="2:19" ht="12.75">
      <c r="B471" t="s">
        <v>405</v>
      </c>
      <c r="C471" s="18">
        <v>2030</v>
      </c>
      <c r="D471">
        <v>933</v>
      </c>
      <c r="E471">
        <v>4</v>
      </c>
      <c r="F471">
        <v>504</v>
      </c>
      <c r="G471" s="21">
        <f t="shared" si="94"/>
        <v>1441</v>
      </c>
      <c r="H471" s="20"/>
      <c r="I471" s="18">
        <v>3440</v>
      </c>
      <c r="J471">
        <v>23</v>
      </c>
      <c r="K471">
        <v>2</v>
      </c>
      <c r="L471">
        <v>42</v>
      </c>
      <c r="M471" s="21">
        <f t="shared" si="95"/>
        <v>67</v>
      </c>
      <c r="N471" s="20"/>
      <c r="O471" s="18">
        <f t="shared" si="96"/>
        <v>5470</v>
      </c>
      <c r="P471">
        <f t="shared" si="96"/>
        <v>956</v>
      </c>
      <c r="Q471">
        <f t="shared" si="96"/>
        <v>6</v>
      </c>
      <c r="R471">
        <f t="shared" si="96"/>
        <v>546</v>
      </c>
      <c r="S471" s="21">
        <f t="shared" si="96"/>
        <v>1508</v>
      </c>
    </row>
    <row r="472" spans="2:19" ht="12.75">
      <c r="B472" t="s">
        <v>406</v>
      </c>
      <c r="C472" s="18">
        <v>3852</v>
      </c>
      <c r="D472">
        <v>1526</v>
      </c>
      <c r="E472">
        <v>30</v>
      </c>
      <c r="F472">
        <v>877</v>
      </c>
      <c r="G472" s="21">
        <f t="shared" si="94"/>
        <v>2433</v>
      </c>
      <c r="H472" s="20"/>
      <c r="I472" s="18">
        <v>3351</v>
      </c>
      <c r="J472">
        <v>12</v>
      </c>
      <c r="K472">
        <v>0</v>
      </c>
      <c r="L472">
        <v>61</v>
      </c>
      <c r="M472" s="21">
        <f t="shared" si="95"/>
        <v>73</v>
      </c>
      <c r="N472" s="20"/>
      <c r="O472" s="18">
        <f t="shared" si="96"/>
        <v>7203</v>
      </c>
      <c r="P472">
        <f t="shared" si="96"/>
        <v>1538</v>
      </c>
      <c r="Q472">
        <f t="shared" si="96"/>
        <v>30</v>
      </c>
      <c r="R472">
        <f t="shared" si="96"/>
        <v>938</v>
      </c>
      <c r="S472" s="21">
        <f t="shared" si="96"/>
        <v>2506</v>
      </c>
    </row>
    <row r="473" spans="2:19" ht="12.75">
      <c r="B473" t="s">
        <v>407</v>
      </c>
      <c r="C473" s="18">
        <v>9577</v>
      </c>
      <c r="D473">
        <v>3367</v>
      </c>
      <c r="E473">
        <v>69</v>
      </c>
      <c r="F473">
        <v>2764</v>
      </c>
      <c r="G473" s="21">
        <f t="shared" si="94"/>
        <v>6200</v>
      </c>
      <c r="H473" s="20"/>
      <c r="I473" s="18">
        <v>11355</v>
      </c>
      <c r="J473">
        <v>27</v>
      </c>
      <c r="K473">
        <v>2</v>
      </c>
      <c r="L473">
        <v>173</v>
      </c>
      <c r="M473" s="21">
        <f t="shared" si="95"/>
        <v>202</v>
      </c>
      <c r="N473" s="20"/>
      <c r="O473" s="18">
        <f t="shared" si="96"/>
        <v>20932</v>
      </c>
      <c r="P473">
        <f t="shared" si="96"/>
        <v>3394</v>
      </c>
      <c r="Q473">
        <f t="shared" si="96"/>
        <v>71</v>
      </c>
      <c r="R473">
        <f t="shared" si="96"/>
        <v>2937</v>
      </c>
      <c r="S473" s="21">
        <f t="shared" si="96"/>
        <v>6402</v>
      </c>
    </row>
    <row r="474" spans="2:19" ht="12.75">
      <c r="B474" t="s">
        <v>408</v>
      </c>
      <c r="C474" s="18">
        <v>312</v>
      </c>
      <c r="D474">
        <v>135</v>
      </c>
      <c r="E474">
        <v>4</v>
      </c>
      <c r="F474">
        <v>66</v>
      </c>
      <c r="G474" s="21">
        <f t="shared" si="94"/>
        <v>205</v>
      </c>
      <c r="H474" s="20"/>
      <c r="I474" s="18">
        <v>489</v>
      </c>
      <c r="J474">
        <v>6</v>
      </c>
      <c r="K474">
        <v>0</v>
      </c>
      <c r="L474">
        <v>3</v>
      </c>
      <c r="M474" s="21">
        <f t="shared" si="95"/>
        <v>9</v>
      </c>
      <c r="N474" s="20"/>
      <c r="O474" s="18">
        <f t="shared" si="96"/>
        <v>801</v>
      </c>
      <c r="P474">
        <f t="shared" si="96"/>
        <v>141</v>
      </c>
      <c r="Q474">
        <f t="shared" si="96"/>
        <v>4</v>
      </c>
      <c r="R474">
        <f t="shared" si="96"/>
        <v>69</v>
      </c>
      <c r="S474" s="21">
        <f t="shared" si="96"/>
        <v>214</v>
      </c>
    </row>
    <row r="475" spans="2:19" ht="12.75">
      <c r="B475" t="s">
        <v>409</v>
      </c>
      <c r="C475" s="18">
        <v>535</v>
      </c>
      <c r="D475">
        <v>273</v>
      </c>
      <c r="E475">
        <v>1</v>
      </c>
      <c r="F475">
        <v>113</v>
      </c>
      <c r="G475" s="21">
        <f t="shared" si="94"/>
        <v>387</v>
      </c>
      <c r="H475" s="20"/>
      <c r="I475" s="18">
        <v>1073</v>
      </c>
      <c r="J475">
        <v>1</v>
      </c>
      <c r="K475">
        <v>0</v>
      </c>
      <c r="L475">
        <v>12</v>
      </c>
      <c r="M475" s="21">
        <f t="shared" si="95"/>
        <v>13</v>
      </c>
      <c r="N475" s="20"/>
      <c r="O475" s="18">
        <f t="shared" si="96"/>
        <v>1608</v>
      </c>
      <c r="P475">
        <f t="shared" si="96"/>
        <v>274</v>
      </c>
      <c r="Q475">
        <f t="shared" si="96"/>
        <v>1</v>
      </c>
      <c r="R475">
        <f t="shared" si="96"/>
        <v>125</v>
      </c>
      <c r="S475" s="21">
        <f t="shared" si="96"/>
        <v>400</v>
      </c>
    </row>
    <row r="476" spans="2:19" ht="12.75">
      <c r="B476" t="s">
        <v>410</v>
      </c>
      <c r="C476" s="18">
        <v>509</v>
      </c>
      <c r="D476">
        <v>121</v>
      </c>
      <c r="E476">
        <v>2</v>
      </c>
      <c r="F476">
        <v>68</v>
      </c>
      <c r="G476" s="21">
        <f t="shared" si="94"/>
        <v>191</v>
      </c>
      <c r="H476" s="20"/>
      <c r="I476" s="18">
        <v>486</v>
      </c>
      <c r="J476">
        <v>0</v>
      </c>
      <c r="K476">
        <v>0</v>
      </c>
      <c r="L476">
        <v>7</v>
      </c>
      <c r="M476" s="21">
        <f t="shared" si="95"/>
        <v>7</v>
      </c>
      <c r="N476" s="20"/>
      <c r="O476" s="18">
        <f t="shared" si="96"/>
        <v>995</v>
      </c>
      <c r="P476">
        <f t="shared" si="96"/>
        <v>121</v>
      </c>
      <c r="Q476">
        <f t="shared" si="96"/>
        <v>2</v>
      </c>
      <c r="R476">
        <f t="shared" si="96"/>
        <v>75</v>
      </c>
      <c r="S476" s="21">
        <f t="shared" si="96"/>
        <v>198</v>
      </c>
    </row>
    <row r="477" spans="1:19" s="2" customFormat="1" ht="12.75">
      <c r="A477" s="22"/>
      <c r="B477" s="23" t="s">
        <v>25</v>
      </c>
      <c r="C477" s="24">
        <f>SUM(C467:C476)</f>
        <v>59425</v>
      </c>
      <c r="D477" s="25">
        <f>SUM(D467:D476)</f>
        <v>16295</v>
      </c>
      <c r="E477" s="25">
        <f>SUM(E467:E476)</f>
        <v>271</v>
      </c>
      <c r="F477" s="25">
        <f>SUM(F467:F476)</f>
        <v>11590</v>
      </c>
      <c r="G477" s="25">
        <f>SUM(G467:G476)</f>
        <v>28156</v>
      </c>
      <c r="H477" s="21"/>
      <c r="I477" s="24">
        <f>SUM(I467:I476)</f>
        <v>40485</v>
      </c>
      <c r="J477" s="25">
        <f>SUM(J467:J476)</f>
        <v>299</v>
      </c>
      <c r="K477" s="25">
        <f>SUM(K467:K476)</f>
        <v>15</v>
      </c>
      <c r="L477" s="25">
        <f>SUM(L467:L476)</f>
        <v>699</v>
      </c>
      <c r="M477" s="25">
        <f>SUM(M467:M476)</f>
        <v>1013</v>
      </c>
      <c r="N477" s="21"/>
      <c r="O477" s="24">
        <f t="shared" si="96"/>
        <v>99910</v>
      </c>
      <c r="P477" s="25">
        <f t="shared" si="96"/>
        <v>16594</v>
      </c>
      <c r="Q477" s="25">
        <f t="shared" si="96"/>
        <v>286</v>
      </c>
      <c r="R477" s="25">
        <f t="shared" si="96"/>
        <v>12289</v>
      </c>
      <c r="S477" s="25">
        <f t="shared" si="96"/>
        <v>29169</v>
      </c>
    </row>
    <row r="478" spans="1:19" ht="12.75">
      <c r="A478" s="1" t="s">
        <v>411</v>
      </c>
      <c r="C478" s="18"/>
      <c r="G478" s="21"/>
      <c r="H478" s="20"/>
      <c r="I478" s="18"/>
      <c r="M478" s="21"/>
      <c r="N478" s="20"/>
      <c r="O478" s="18"/>
      <c r="S478" s="21"/>
    </row>
    <row r="479" spans="2:19" ht="12.75">
      <c r="B479" t="s">
        <v>11</v>
      </c>
      <c r="C479" s="18">
        <v>20302</v>
      </c>
      <c r="D479">
        <v>21728</v>
      </c>
      <c r="E479">
        <v>199</v>
      </c>
      <c r="F479">
        <v>16193</v>
      </c>
      <c r="G479" s="21">
        <f aca="true" t="shared" si="97" ref="G479:G510">SUM(D479:F479)</f>
        <v>38120</v>
      </c>
      <c r="H479" s="20"/>
      <c r="I479" s="18">
        <v>27</v>
      </c>
      <c r="J479">
        <v>67</v>
      </c>
      <c r="K479">
        <v>1</v>
      </c>
      <c r="L479">
        <v>46</v>
      </c>
      <c r="M479" s="21">
        <f aca="true" t="shared" si="98" ref="M479:M510">SUM(J479:L479)</f>
        <v>114</v>
      </c>
      <c r="N479" s="20"/>
      <c r="O479" s="18">
        <f aca="true" t="shared" si="99" ref="O479:S511">C479+I479</f>
        <v>20329</v>
      </c>
      <c r="P479">
        <f t="shared" si="99"/>
        <v>21795</v>
      </c>
      <c r="Q479">
        <f t="shared" si="99"/>
        <v>200</v>
      </c>
      <c r="R479">
        <f t="shared" si="99"/>
        <v>16239</v>
      </c>
      <c r="S479" s="21">
        <f t="shared" si="99"/>
        <v>38234</v>
      </c>
    </row>
    <row r="480" spans="2:19" ht="12.75">
      <c r="B480" t="s">
        <v>412</v>
      </c>
      <c r="C480" s="18">
        <v>570</v>
      </c>
      <c r="D480">
        <v>178</v>
      </c>
      <c r="E480">
        <v>3</v>
      </c>
      <c r="F480">
        <v>100</v>
      </c>
      <c r="G480" s="21">
        <f t="shared" si="97"/>
        <v>281</v>
      </c>
      <c r="H480" s="20"/>
      <c r="I480" s="18">
        <v>4</v>
      </c>
      <c r="J480">
        <v>1</v>
      </c>
      <c r="K480">
        <v>0</v>
      </c>
      <c r="L480">
        <v>1</v>
      </c>
      <c r="M480" s="21">
        <f t="shared" si="98"/>
        <v>2</v>
      </c>
      <c r="N480" s="20"/>
      <c r="O480" s="18">
        <f t="shared" si="99"/>
        <v>574</v>
      </c>
      <c r="P480">
        <f t="shared" si="99"/>
        <v>179</v>
      </c>
      <c r="Q480">
        <f t="shared" si="99"/>
        <v>3</v>
      </c>
      <c r="R480">
        <f t="shared" si="99"/>
        <v>101</v>
      </c>
      <c r="S480" s="21">
        <f t="shared" si="99"/>
        <v>283</v>
      </c>
    </row>
    <row r="481" spans="2:19" ht="12.75">
      <c r="B481" t="s">
        <v>413</v>
      </c>
      <c r="C481" s="18">
        <v>23096</v>
      </c>
      <c r="D481">
        <v>7119</v>
      </c>
      <c r="E481">
        <v>51</v>
      </c>
      <c r="F481">
        <v>3764</v>
      </c>
      <c r="G481" s="21">
        <f t="shared" si="97"/>
        <v>10934</v>
      </c>
      <c r="H481" s="20"/>
      <c r="I481" s="18">
        <v>7</v>
      </c>
      <c r="J481">
        <v>21</v>
      </c>
      <c r="K481">
        <v>0</v>
      </c>
      <c r="L481">
        <v>15</v>
      </c>
      <c r="M481" s="21">
        <f t="shared" si="98"/>
        <v>36</v>
      </c>
      <c r="N481" s="20"/>
      <c r="O481" s="18">
        <f t="shared" si="99"/>
        <v>23103</v>
      </c>
      <c r="P481">
        <f t="shared" si="99"/>
        <v>7140</v>
      </c>
      <c r="Q481">
        <f t="shared" si="99"/>
        <v>51</v>
      </c>
      <c r="R481">
        <f t="shared" si="99"/>
        <v>3779</v>
      </c>
      <c r="S481" s="21">
        <f t="shared" si="99"/>
        <v>10970</v>
      </c>
    </row>
    <row r="482" spans="2:19" ht="12.75">
      <c r="B482" t="s">
        <v>414</v>
      </c>
      <c r="C482" s="18">
        <v>8944</v>
      </c>
      <c r="D482">
        <v>4095</v>
      </c>
      <c r="E482">
        <v>13</v>
      </c>
      <c r="F482">
        <v>1621</v>
      </c>
      <c r="G482" s="21">
        <f t="shared" si="97"/>
        <v>5729</v>
      </c>
      <c r="H482" s="20"/>
      <c r="I482" s="18">
        <v>3</v>
      </c>
      <c r="J482">
        <v>4</v>
      </c>
      <c r="K482">
        <v>0</v>
      </c>
      <c r="L482">
        <v>9</v>
      </c>
      <c r="M482" s="21">
        <f t="shared" si="98"/>
        <v>13</v>
      </c>
      <c r="N482" s="20"/>
      <c r="O482" s="18">
        <f t="shared" si="99"/>
        <v>8947</v>
      </c>
      <c r="P482">
        <f t="shared" si="99"/>
        <v>4099</v>
      </c>
      <c r="Q482">
        <f t="shared" si="99"/>
        <v>13</v>
      </c>
      <c r="R482">
        <f t="shared" si="99"/>
        <v>1630</v>
      </c>
      <c r="S482" s="21">
        <f t="shared" si="99"/>
        <v>5742</v>
      </c>
    </row>
    <row r="483" spans="2:19" ht="12.75">
      <c r="B483" t="s">
        <v>415</v>
      </c>
      <c r="C483" s="18">
        <v>3525</v>
      </c>
      <c r="D483">
        <v>1285</v>
      </c>
      <c r="E483">
        <v>22</v>
      </c>
      <c r="F483">
        <v>737</v>
      </c>
      <c r="G483" s="21">
        <f t="shared" si="97"/>
        <v>2044</v>
      </c>
      <c r="H483" s="20"/>
      <c r="I483" s="18">
        <v>590</v>
      </c>
      <c r="J483">
        <v>19</v>
      </c>
      <c r="K483">
        <v>1</v>
      </c>
      <c r="L483">
        <v>14</v>
      </c>
      <c r="M483" s="21">
        <f t="shared" si="98"/>
        <v>34</v>
      </c>
      <c r="N483" s="20"/>
      <c r="O483" s="18">
        <f t="shared" si="99"/>
        <v>4115</v>
      </c>
      <c r="P483">
        <f t="shared" si="99"/>
        <v>1304</v>
      </c>
      <c r="Q483">
        <f t="shared" si="99"/>
        <v>23</v>
      </c>
      <c r="R483">
        <f t="shared" si="99"/>
        <v>751</v>
      </c>
      <c r="S483" s="21">
        <f t="shared" si="99"/>
        <v>2078</v>
      </c>
    </row>
    <row r="484" spans="2:19" ht="12.75">
      <c r="B484" t="s">
        <v>416</v>
      </c>
      <c r="C484" s="18">
        <v>16653</v>
      </c>
      <c r="D484">
        <v>3444</v>
      </c>
      <c r="E484">
        <v>31</v>
      </c>
      <c r="F484">
        <v>1199</v>
      </c>
      <c r="G484" s="21">
        <f t="shared" si="97"/>
        <v>4674</v>
      </c>
      <c r="H484" s="20"/>
      <c r="I484" s="18">
        <v>2</v>
      </c>
      <c r="J484">
        <v>7</v>
      </c>
      <c r="K484">
        <v>1</v>
      </c>
      <c r="L484">
        <v>9</v>
      </c>
      <c r="M484" s="21">
        <f t="shared" si="98"/>
        <v>17</v>
      </c>
      <c r="N484" s="20"/>
      <c r="O484" s="18">
        <f t="shared" si="99"/>
        <v>16655</v>
      </c>
      <c r="P484">
        <f t="shared" si="99"/>
        <v>3451</v>
      </c>
      <c r="Q484">
        <f t="shared" si="99"/>
        <v>32</v>
      </c>
      <c r="R484">
        <f t="shared" si="99"/>
        <v>1208</v>
      </c>
      <c r="S484" s="21">
        <f t="shared" si="99"/>
        <v>4691</v>
      </c>
    </row>
    <row r="485" spans="2:19" ht="12.75">
      <c r="B485" t="s">
        <v>417</v>
      </c>
      <c r="C485" s="18">
        <v>4462</v>
      </c>
      <c r="D485">
        <v>1185</v>
      </c>
      <c r="E485">
        <v>11</v>
      </c>
      <c r="F485">
        <v>591</v>
      </c>
      <c r="G485" s="21">
        <f t="shared" si="97"/>
        <v>1787</v>
      </c>
      <c r="H485" s="20"/>
      <c r="I485" s="18">
        <v>3774</v>
      </c>
      <c r="J485">
        <v>103</v>
      </c>
      <c r="K485">
        <v>0</v>
      </c>
      <c r="L485">
        <v>46</v>
      </c>
      <c r="M485" s="21">
        <f t="shared" si="98"/>
        <v>149</v>
      </c>
      <c r="N485" s="20"/>
      <c r="O485" s="18">
        <f t="shared" si="99"/>
        <v>8236</v>
      </c>
      <c r="P485">
        <f t="shared" si="99"/>
        <v>1288</v>
      </c>
      <c r="Q485">
        <f t="shared" si="99"/>
        <v>11</v>
      </c>
      <c r="R485">
        <f t="shared" si="99"/>
        <v>637</v>
      </c>
      <c r="S485" s="21">
        <f t="shared" si="99"/>
        <v>1936</v>
      </c>
    </row>
    <row r="486" spans="2:19" ht="12.75">
      <c r="B486" t="s">
        <v>418</v>
      </c>
      <c r="C486" s="18">
        <v>43626</v>
      </c>
      <c r="D486">
        <v>4064</v>
      </c>
      <c r="E486">
        <v>12</v>
      </c>
      <c r="F486">
        <v>246</v>
      </c>
      <c r="G486" s="21">
        <f t="shared" si="97"/>
        <v>4322</v>
      </c>
      <c r="H486" s="20"/>
      <c r="I486" s="18">
        <v>2</v>
      </c>
      <c r="J486">
        <v>4</v>
      </c>
      <c r="K486">
        <v>0</v>
      </c>
      <c r="L486">
        <v>0</v>
      </c>
      <c r="M486" s="21">
        <f t="shared" si="98"/>
        <v>4</v>
      </c>
      <c r="N486" s="20"/>
      <c r="O486" s="18">
        <f t="shared" si="99"/>
        <v>43628</v>
      </c>
      <c r="P486">
        <f t="shared" si="99"/>
        <v>4068</v>
      </c>
      <c r="Q486">
        <f t="shared" si="99"/>
        <v>12</v>
      </c>
      <c r="R486">
        <f t="shared" si="99"/>
        <v>246</v>
      </c>
      <c r="S486" s="21">
        <f t="shared" si="99"/>
        <v>4326</v>
      </c>
    </row>
    <row r="487" spans="2:19" ht="12.75">
      <c r="B487" t="s">
        <v>419</v>
      </c>
      <c r="C487" s="18">
        <v>11904</v>
      </c>
      <c r="D487">
        <v>1799</v>
      </c>
      <c r="E487">
        <v>12</v>
      </c>
      <c r="F487">
        <v>985</v>
      </c>
      <c r="G487" s="21">
        <f t="shared" si="97"/>
        <v>2796</v>
      </c>
      <c r="H487" s="20"/>
      <c r="I487" s="18">
        <v>99</v>
      </c>
      <c r="J487">
        <v>10</v>
      </c>
      <c r="K487">
        <v>0</v>
      </c>
      <c r="L487">
        <v>21</v>
      </c>
      <c r="M487" s="21">
        <f t="shared" si="98"/>
        <v>31</v>
      </c>
      <c r="N487" s="20"/>
      <c r="O487" s="18">
        <f t="shared" si="99"/>
        <v>12003</v>
      </c>
      <c r="P487">
        <f t="shared" si="99"/>
        <v>1809</v>
      </c>
      <c r="Q487">
        <f t="shared" si="99"/>
        <v>12</v>
      </c>
      <c r="R487">
        <f t="shared" si="99"/>
        <v>1006</v>
      </c>
      <c r="S487" s="21">
        <f t="shared" si="99"/>
        <v>2827</v>
      </c>
    </row>
    <row r="488" spans="2:19" ht="12.75">
      <c r="B488" t="s">
        <v>420</v>
      </c>
      <c r="C488" s="18">
        <v>22597</v>
      </c>
      <c r="D488">
        <v>7168</v>
      </c>
      <c r="E488">
        <v>68</v>
      </c>
      <c r="F488">
        <v>4865</v>
      </c>
      <c r="G488" s="21">
        <f t="shared" si="97"/>
        <v>12101</v>
      </c>
      <c r="H488" s="20"/>
      <c r="I488" s="18">
        <v>3</v>
      </c>
      <c r="J488">
        <v>7</v>
      </c>
      <c r="K488">
        <v>0</v>
      </c>
      <c r="L488">
        <v>13</v>
      </c>
      <c r="M488" s="21">
        <f t="shared" si="98"/>
        <v>20</v>
      </c>
      <c r="N488" s="20"/>
      <c r="O488" s="18">
        <f t="shared" si="99"/>
        <v>22600</v>
      </c>
      <c r="P488">
        <f t="shared" si="99"/>
        <v>7175</v>
      </c>
      <c r="Q488">
        <f t="shared" si="99"/>
        <v>68</v>
      </c>
      <c r="R488">
        <f t="shared" si="99"/>
        <v>4878</v>
      </c>
      <c r="S488" s="21">
        <f t="shared" si="99"/>
        <v>12121</v>
      </c>
    </row>
    <row r="489" spans="2:19" ht="12.75">
      <c r="B489" t="s">
        <v>421</v>
      </c>
      <c r="C489" s="18">
        <v>16406</v>
      </c>
      <c r="D489">
        <v>3773</v>
      </c>
      <c r="E489">
        <v>48</v>
      </c>
      <c r="F489">
        <v>2230</v>
      </c>
      <c r="G489" s="21">
        <f t="shared" si="97"/>
        <v>6051</v>
      </c>
      <c r="H489" s="20"/>
      <c r="I489" s="18">
        <v>635</v>
      </c>
      <c r="J489">
        <v>59</v>
      </c>
      <c r="K489">
        <v>1</v>
      </c>
      <c r="L489">
        <v>28</v>
      </c>
      <c r="M489" s="21">
        <f t="shared" si="98"/>
        <v>88</v>
      </c>
      <c r="N489" s="20"/>
      <c r="O489" s="18">
        <f t="shared" si="99"/>
        <v>17041</v>
      </c>
      <c r="P489">
        <f t="shared" si="99"/>
        <v>3832</v>
      </c>
      <c r="Q489">
        <f t="shared" si="99"/>
        <v>49</v>
      </c>
      <c r="R489">
        <f t="shared" si="99"/>
        <v>2258</v>
      </c>
      <c r="S489" s="21">
        <f t="shared" si="99"/>
        <v>6139</v>
      </c>
    </row>
    <row r="490" spans="2:19" ht="12.75">
      <c r="B490" t="s">
        <v>422</v>
      </c>
      <c r="C490" s="18">
        <v>25004</v>
      </c>
      <c r="D490">
        <v>17492</v>
      </c>
      <c r="E490">
        <v>103</v>
      </c>
      <c r="F490">
        <v>9331</v>
      </c>
      <c r="G490" s="21">
        <f t="shared" si="97"/>
        <v>26926</v>
      </c>
      <c r="H490" s="20"/>
      <c r="I490" s="18">
        <v>4</v>
      </c>
      <c r="J490">
        <v>11</v>
      </c>
      <c r="K490">
        <v>0</v>
      </c>
      <c r="L490">
        <v>16</v>
      </c>
      <c r="M490" s="21">
        <f t="shared" si="98"/>
        <v>27</v>
      </c>
      <c r="N490" s="20"/>
      <c r="O490" s="18">
        <f t="shared" si="99"/>
        <v>25008</v>
      </c>
      <c r="P490">
        <f t="shared" si="99"/>
        <v>17503</v>
      </c>
      <c r="Q490">
        <f t="shared" si="99"/>
        <v>103</v>
      </c>
      <c r="R490">
        <f t="shared" si="99"/>
        <v>9347</v>
      </c>
      <c r="S490" s="21">
        <f t="shared" si="99"/>
        <v>26953</v>
      </c>
    </row>
    <row r="491" spans="2:19" ht="12.75">
      <c r="B491" t="s">
        <v>423</v>
      </c>
      <c r="C491" s="18">
        <v>19541</v>
      </c>
      <c r="D491">
        <v>3345</v>
      </c>
      <c r="E491">
        <v>33</v>
      </c>
      <c r="F491">
        <v>1890</v>
      </c>
      <c r="G491" s="21">
        <f t="shared" si="97"/>
        <v>5268</v>
      </c>
      <c r="H491" s="20"/>
      <c r="I491" s="18">
        <v>90</v>
      </c>
      <c r="J491">
        <v>24</v>
      </c>
      <c r="K491">
        <v>0</v>
      </c>
      <c r="L491">
        <v>30</v>
      </c>
      <c r="M491" s="21">
        <f t="shared" si="98"/>
        <v>54</v>
      </c>
      <c r="N491" s="20"/>
      <c r="O491" s="18">
        <f t="shared" si="99"/>
        <v>19631</v>
      </c>
      <c r="P491">
        <f t="shared" si="99"/>
        <v>3369</v>
      </c>
      <c r="Q491">
        <f t="shared" si="99"/>
        <v>33</v>
      </c>
      <c r="R491">
        <f t="shared" si="99"/>
        <v>1920</v>
      </c>
      <c r="S491" s="21">
        <f t="shared" si="99"/>
        <v>5322</v>
      </c>
    </row>
    <row r="492" spans="2:19" ht="12.75">
      <c r="B492" t="s">
        <v>424</v>
      </c>
      <c r="C492" s="18">
        <v>6342</v>
      </c>
      <c r="D492">
        <v>2287</v>
      </c>
      <c r="E492">
        <v>16</v>
      </c>
      <c r="F492">
        <v>934</v>
      </c>
      <c r="G492" s="21">
        <f t="shared" si="97"/>
        <v>3237</v>
      </c>
      <c r="H492" s="20"/>
      <c r="I492" s="18">
        <v>563</v>
      </c>
      <c r="J492">
        <v>8</v>
      </c>
      <c r="K492">
        <v>0</v>
      </c>
      <c r="L492">
        <v>17</v>
      </c>
      <c r="M492" s="21">
        <f t="shared" si="98"/>
        <v>25</v>
      </c>
      <c r="N492" s="20"/>
      <c r="O492" s="18">
        <f t="shared" si="99"/>
        <v>6905</v>
      </c>
      <c r="P492">
        <f t="shared" si="99"/>
        <v>2295</v>
      </c>
      <c r="Q492">
        <f t="shared" si="99"/>
        <v>16</v>
      </c>
      <c r="R492">
        <f t="shared" si="99"/>
        <v>951</v>
      </c>
      <c r="S492" s="21">
        <f t="shared" si="99"/>
        <v>3262</v>
      </c>
    </row>
    <row r="493" spans="2:19" ht="12.75">
      <c r="B493" t="s">
        <v>425</v>
      </c>
      <c r="C493" s="18">
        <v>5050</v>
      </c>
      <c r="D493">
        <v>1613</v>
      </c>
      <c r="E493">
        <v>17</v>
      </c>
      <c r="F493">
        <v>756</v>
      </c>
      <c r="G493" s="21">
        <f t="shared" si="97"/>
        <v>2386</v>
      </c>
      <c r="H493" s="20"/>
      <c r="I493" s="18">
        <v>2271</v>
      </c>
      <c r="J493">
        <v>91</v>
      </c>
      <c r="K493">
        <v>1</v>
      </c>
      <c r="L493">
        <v>40</v>
      </c>
      <c r="M493" s="21">
        <f t="shared" si="98"/>
        <v>132</v>
      </c>
      <c r="N493" s="20"/>
      <c r="O493" s="18">
        <f t="shared" si="99"/>
        <v>7321</v>
      </c>
      <c r="P493">
        <f t="shared" si="99"/>
        <v>1704</v>
      </c>
      <c r="Q493">
        <f t="shared" si="99"/>
        <v>18</v>
      </c>
      <c r="R493">
        <f t="shared" si="99"/>
        <v>796</v>
      </c>
      <c r="S493" s="21">
        <f t="shared" si="99"/>
        <v>2518</v>
      </c>
    </row>
    <row r="494" spans="2:19" ht="12.75">
      <c r="B494" t="s">
        <v>426</v>
      </c>
      <c r="C494" s="18">
        <v>722</v>
      </c>
      <c r="D494">
        <v>639</v>
      </c>
      <c r="E494">
        <v>7</v>
      </c>
      <c r="F494">
        <v>286</v>
      </c>
      <c r="G494" s="21">
        <f t="shared" si="97"/>
        <v>932</v>
      </c>
      <c r="H494" s="20"/>
      <c r="I494" s="18">
        <v>1547</v>
      </c>
      <c r="J494">
        <v>39</v>
      </c>
      <c r="K494">
        <v>1</v>
      </c>
      <c r="L494">
        <v>21</v>
      </c>
      <c r="M494" s="21">
        <f t="shared" si="98"/>
        <v>61</v>
      </c>
      <c r="N494" s="20"/>
      <c r="O494" s="18">
        <f t="shared" si="99"/>
        <v>2269</v>
      </c>
      <c r="P494">
        <f t="shared" si="99"/>
        <v>678</v>
      </c>
      <c r="Q494">
        <f t="shared" si="99"/>
        <v>8</v>
      </c>
      <c r="R494">
        <f t="shared" si="99"/>
        <v>307</v>
      </c>
      <c r="S494" s="21">
        <f t="shared" si="99"/>
        <v>993</v>
      </c>
    </row>
    <row r="495" spans="2:19" ht="12.75">
      <c r="B495" t="s">
        <v>427</v>
      </c>
      <c r="C495" s="18">
        <v>42616</v>
      </c>
      <c r="D495">
        <v>8317</v>
      </c>
      <c r="E495">
        <v>63</v>
      </c>
      <c r="F495">
        <v>4529</v>
      </c>
      <c r="G495" s="21">
        <f t="shared" si="97"/>
        <v>12909</v>
      </c>
      <c r="H495" s="20"/>
      <c r="I495" s="18">
        <v>8</v>
      </c>
      <c r="J495">
        <v>9</v>
      </c>
      <c r="K495">
        <v>0</v>
      </c>
      <c r="L495">
        <v>12</v>
      </c>
      <c r="M495" s="21">
        <f t="shared" si="98"/>
        <v>21</v>
      </c>
      <c r="N495" s="20"/>
      <c r="O495" s="18">
        <f t="shared" si="99"/>
        <v>42624</v>
      </c>
      <c r="P495">
        <f t="shared" si="99"/>
        <v>8326</v>
      </c>
      <c r="Q495">
        <f t="shared" si="99"/>
        <v>63</v>
      </c>
      <c r="R495">
        <f t="shared" si="99"/>
        <v>4541</v>
      </c>
      <c r="S495" s="21">
        <f t="shared" si="99"/>
        <v>12930</v>
      </c>
    </row>
    <row r="496" spans="2:19" ht="12.75">
      <c r="B496" t="s">
        <v>428</v>
      </c>
      <c r="C496" s="18">
        <v>13233</v>
      </c>
      <c r="D496">
        <v>6247</v>
      </c>
      <c r="E496">
        <v>62</v>
      </c>
      <c r="F496">
        <v>3299</v>
      </c>
      <c r="G496" s="21">
        <f t="shared" si="97"/>
        <v>9608</v>
      </c>
      <c r="H496" s="20"/>
      <c r="I496" s="18">
        <v>7</v>
      </c>
      <c r="J496">
        <v>21</v>
      </c>
      <c r="K496">
        <v>0</v>
      </c>
      <c r="L496">
        <v>11</v>
      </c>
      <c r="M496" s="21">
        <f t="shared" si="98"/>
        <v>32</v>
      </c>
      <c r="N496" s="20"/>
      <c r="O496" s="18">
        <f t="shared" si="99"/>
        <v>13240</v>
      </c>
      <c r="P496">
        <f t="shared" si="99"/>
        <v>6268</v>
      </c>
      <c r="Q496">
        <f t="shared" si="99"/>
        <v>62</v>
      </c>
      <c r="R496">
        <f t="shared" si="99"/>
        <v>3310</v>
      </c>
      <c r="S496" s="21">
        <f t="shared" si="99"/>
        <v>9640</v>
      </c>
    </row>
    <row r="497" spans="2:19" ht="12.75">
      <c r="B497" t="s">
        <v>429</v>
      </c>
      <c r="C497" s="18">
        <v>12364</v>
      </c>
      <c r="D497">
        <v>2332</v>
      </c>
      <c r="E497">
        <v>32</v>
      </c>
      <c r="F497">
        <v>1303</v>
      </c>
      <c r="G497" s="21">
        <f t="shared" si="97"/>
        <v>3667</v>
      </c>
      <c r="H497" s="20"/>
      <c r="I497" s="18">
        <v>2</v>
      </c>
      <c r="J497">
        <v>9</v>
      </c>
      <c r="K497">
        <v>0</v>
      </c>
      <c r="L497">
        <v>13</v>
      </c>
      <c r="M497" s="21">
        <f t="shared" si="98"/>
        <v>22</v>
      </c>
      <c r="N497" s="20"/>
      <c r="O497" s="18">
        <f t="shared" si="99"/>
        <v>12366</v>
      </c>
      <c r="P497">
        <f t="shared" si="99"/>
        <v>2341</v>
      </c>
      <c r="Q497">
        <f t="shared" si="99"/>
        <v>32</v>
      </c>
      <c r="R497">
        <f t="shared" si="99"/>
        <v>1316</v>
      </c>
      <c r="S497" s="21">
        <f t="shared" si="99"/>
        <v>3689</v>
      </c>
    </row>
    <row r="498" spans="2:19" ht="12.75">
      <c r="B498" t="s">
        <v>430</v>
      </c>
      <c r="C498" s="18">
        <v>6462</v>
      </c>
      <c r="D498">
        <v>1903</v>
      </c>
      <c r="E498">
        <v>22</v>
      </c>
      <c r="F498">
        <v>910</v>
      </c>
      <c r="G498" s="21">
        <f t="shared" si="97"/>
        <v>2835</v>
      </c>
      <c r="H498" s="20"/>
      <c r="I498" s="18">
        <v>89</v>
      </c>
      <c r="J498">
        <v>32</v>
      </c>
      <c r="K498">
        <v>1</v>
      </c>
      <c r="L498">
        <v>21</v>
      </c>
      <c r="M498" s="21">
        <f t="shared" si="98"/>
        <v>54</v>
      </c>
      <c r="N498" s="20"/>
      <c r="O498" s="18">
        <f t="shared" si="99"/>
        <v>6551</v>
      </c>
      <c r="P498">
        <f t="shared" si="99"/>
        <v>1935</v>
      </c>
      <c r="Q498">
        <f t="shared" si="99"/>
        <v>23</v>
      </c>
      <c r="R498">
        <f t="shared" si="99"/>
        <v>931</v>
      </c>
      <c r="S498" s="21">
        <f t="shared" si="99"/>
        <v>2889</v>
      </c>
    </row>
    <row r="499" spans="2:19" ht="12.75">
      <c r="B499" t="s">
        <v>431</v>
      </c>
      <c r="C499" s="18">
        <v>8993</v>
      </c>
      <c r="D499">
        <v>1722</v>
      </c>
      <c r="E499">
        <v>18</v>
      </c>
      <c r="F499">
        <v>699</v>
      </c>
      <c r="G499" s="21">
        <f t="shared" si="97"/>
        <v>2439</v>
      </c>
      <c r="H499" s="20"/>
      <c r="I499" s="18">
        <v>2</v>
      </c>
      <c r="J499">
        <v>14</v>
      </c>
      <c r="K499">
        <v>0</v>
      </c>
      <c r="L499">
        <v>20</v>
      </c>
      <c r="M499" s="21">
        <f t="shared" si="98"/>
        <v>34</v>
      </c>
      <c r="N499" s="20"/>
      <c r="O499" s="18">
        <f t="shared" si="99"/>
        <v>8995</v>
      </c>
      <c r="P499">
        <f t="shared" si="99"/>
        <v>1736</v>
      </c>
      <c r="Q499">
        <f t="shared" si="99"/>
        <v>18</v>
      </c>
      <c r="R499">
        <f t="shared" si="99"/>
        <v>719</v>
      </c>
      <c r="S499" s="21">
        <f t="shared" si="99"/>
        <v>2473</v>
      </c>
    </row>
    <row r="500" spans="2:19" ht="12.75">
      <c r="B500" t="s">
        <v>432</v>
      </c>
      <c r="C500" s="18">
        <v>10959</v>
      </c>
      <c r="D500">
        <v>4224</v>
      </c>
      <c r="E500">
        <v>58</v>
      </c>
      <c r="F500">
        <v>2574</v>
      </c>
      <c r="G500" s="21">
        <f t="shared" si="97"/>
        <v>6856</v>
      </c>
      <c r="H500" s="20"/>
      <c r="I500" s="18">
        <v>133</v>
      </c>
      <c r="J500">
        <v>16</v>
      </c>
      <c r="K500">
        <v>1</v>
      </c>
      <c r="L500">
        <v>32</v>
      </c>
      <c r="M500" s="21">
        <f t="shared" si="98"/>
        <v>49</v>
      </c>
      <c r="N500" s="20"/>
      <c r="O500" s="18">
        <f t="shared" si="99"/>
        <v>11092</v>
      </c>
      <c r="P500">
        <f t="shared" si="99"/>
        <v>4240</v>
      </c>
      <c r="Q500">
        <f t="shared" si="99"/>
        <v>59</v>
      </c>
      <c r="R500">
        <f t="shared" si="99"/>
        <v>2606</v>
      </c>
      <c r="S500" s="21">
        <f t="shared" si="99"/>
        <v>6905</v>
      </c>
    </row>
    <row r="501" spans="2:19" ht="12.75">
      <c r="B501" t="s">
        <v>433</v>
      </c>
      <c r="C501" s="18">
        <v>6789</v>
      </c>
      <c r="D501">
        <v>2376</v>
      </c>
      <c r="E501">
        <v>30</v>
      </c>
      <c r="F501">
        <v>1474</v>
      </c>
      <c r="G501" s="21">
        <f t="shared" si="97"/>
        <v>3880</v>
      </c>
      <c r="H501" s="20"/>
      <c r="I501" s="18">
        <v>195</v>
      </c>
      <c r="J501">
        <v>45</v>
      </c>
      <c r="K501">
        <v>0</v>
      </c>
      <c r="L501">
        <v>38</v>
      </c>
      <c r="M501" s="21">
        <f t="shared" si="98"/>
        <v>83</v>
      </c>
      <c r="N501" s="20"/>
      <c r="O501" s="18">
        <f t="shared" si="99"/>
        <v>6984</v>
      </c>
      <c r="P501">
        <f t="shared" si="99"/>
        <v>2421</v>
      </c>
      <c r="Q501">
        <f t="shared" si="99"/>
        <v>30</v>
      </c>
      <c r="R501">
        <f t="shared" si="99"/>
        <v>1512</v>
      </c>
      <c r="S501" s="21">
        <f t="shared" si="99"/>
        <v>3963</v>
      </c>
    </row>
    <row r="502" spans="2:19" ht="12.75">
      <c r="B502" t="s">
        <v>434</v>
      </c>
      <c r="C502" s="18">
        <v>8674</v>
      </c>
      <c r="D502">
        <v>3618</v>
      </c>
      <c r="E502">
        <v>49</v>
      </c>
      <c r="F502">
        <v>2056</v>
      </c>
      <c r="G502" s="21">
        <f t="shared" si="97"/>
        <v>5723</v>
      </c>
      <c r="H502" s="20"/>
      <c r="I502" s="18">
        <v>181</v>
      </c>
      <c r="J502">
        <v>62</v>
      </c>
      <c r="K502">
        <v>1</v>
      </c>
      <c r="L502">
        <v>44</v>
      </c>
      <c r="M502" s="21">
        <f t="shared" si="98"/>
        <v>107</v>
      </c>
      <c r="N502" s="20"/>
      <c r="O502" s="18">
        <f t="shared" si="99"/>
        <v>8855</v>
      </c>
      <c r="P502">
        <f t="shared" si="99"/>
        <v>3680</v>
      </c>
      <c r="Q502">
        <f t="shared" si="99"/>
        <v>50</v>
      </c>
      <c r="R502">
        <f t="shared" si="99"/>
        <v>2100</v>
      </c>
      <c r="S502" s="21">
        <f t="shared" si="99"/>
        <v>5830</v>
      </c>
    </row>
    <row r="503" spans="2:19" ht="12.75">
      <c r="B503" t="s">
        <v>435</v>
      </c>
      <c r="C503" s="18">
        <v>19555</v>
      </c>
      <c r="D503">
        <v>4220</v>
      </c>
      <c r="E503">
        <v>52</v>
      </c>
      <c r="F503">
        <v>1879</v>
      </c>
      <c r="G503" s="21">
        <f t="shared" si="97"/>
        <v>6151</v>
      </c>
      <c r="H503" s="20"/>
      <c r="I503" s="18">
        <v>0</v>
      </c>
      <c r="J503">
        <v>18</v>
      </c>
      <c r="K503">
        <v>1</v>
      </c>
      <c r="L503">
        <v>16</v>
      </c>
      <c r="M503" s="21">
        <f t="shared" si="98"/>
        <v>35</v>
      </c>
      <c r="N503" s="20"/>
      <c r="O503" s="18">
        <f t="shared" si="99"/>
        <v>19555</v>
      </c>
      <c r="P503">
        <f t="shared" si="99"/>
        <v>4238</v>
      </c>
      <c r="Q503">
        <f t="shared" si="99"/>
        <v>53</v>
      </c>
      <c r="R503">
        <f t="shared" si="99"/>
        <v>1895</v>
      </c>
      <c r="S503" s="21">
        <f t="shared" si="99"/>
        <v>6186</v>
      </c>
    </row>
    <row r="504" spans="2:19" ht="12.75">
      <c r="B504" t="s">
        <v>436</v>
      </c>
      <c r="C504" s="18">
        <v>7943</v>
      </c>
      <c r="D504">
        <v>2234</v>
      </c>
      <c r="E504">
        <v>27</v>
      </c>
      <c r="F504">
        <v>1239</v>
      </c>
      <c r="G504" s="21">
        <f t="shared" si="97"/>
        <v>3500</v>
      </c>
      <c r="H504" s="20"/>
      <c r="I504" s="18">
        <v>9</v>
      </c>
      <c r="J504">
        <v>20</v>
      </c>
      <c r="K504">
        <v>1</v>
      </c>
      <c r="L504">
        <v>20</v>
      </c>
      <c r="M504" s="21">
        <f t="shared" si="98"/>
        <v>41</v>
      </c>
      <c r="N504" s="20"/>
      <c r="O504" s="18">
        <f t="shared" si="99"/>
        <v>7952</v>
      </c>
      <c r="P504">
        <f t="shared" si="99"/>
        <v>2254</v>
      </c>
      <c r="Q504">
        <f t="shared" si="99"/>
        <v>28</v>
      </c>
      <c r="R504">
        <f t="shared" si="99"/>
        <v>1259</v>
      </c>
      <c r="S504" s="21">
        <f t="shared" si="99"/>
        <v>3541</v>
      </c>
    </row>
    <row r="505" spans="2:19" ht="12.75">
      <c r="B505" t="s">
        <v>437</v>
      </c>
      <c r="C505" s="18">
        <v>9204</v>
      </c>
      <c r="D505">
        <v>2103</v>
      </c>
      <c r="E505">
        <v>45</v>
      </c>
      <c r="F505">
        <v>1298</v>
      </c>
      <c r="G505" s="21">
        <f t="shared" si="97"/>
        <v>3446</v>
      </c>
      <c r="H505" s="20"/>
      <c r="I505" s="18">
        <v>1</v>
      </c>
      <c r="J505">
        <v>36</v>
      </c>
      <c r="K505">
        <v>0</v>
      </c>
      <c r="L505">
        <v>33</v>
      </c>
      <c r="M505" s="21">
        <f t="shared" si="98"/>
        <v>69</v>
      </c>
      <c r="N505" s="20"/>
      <c r="O505" s="18">
        <f t="shared" si="99"/>
        <v>9205</v>
      </c>
      <c r="P505">
        <f t="shared" si="99"/>
        <v>2139</v>
      </c>
      <c r="Q505">
        <f t="shared" si="99"/>
        <v>45</v>
      </c>
      <c r="R505">
        <f t="shared" si="99"/>
        <v>1331</v>
      </c>
      <c r="S505" s="21">
        <f t="shared" si="99"/>
        <v>3515</v>
      </c>
    </row>
    <row r="506" spans="2:19" ht="12.75">
      <c r="B506" t="s">
        <v>438</v>
      </c>
      <c r="C506" s="18">
        <v>11542</v>
      </c>
      <c r="D506">
        <v>2716</v>
      </c>
      <c r="E506">
        <v>36</v>
      </c>
      <c r="F506">
        <v>1473</v>
      </c>
      <c r="G506" s="21">
        <f t="shared" si="97"/>
        <v>4225</v>
      </c>
      <c r="H506" s="20"/>
      <c r="I506" s="18">
        <v>3</v>
      </c>
      <c r="J506">
        <v>7</v>
      </c>
      <c r="K506">
        <v>0</v>
      </c>
      <c r="L506">
        <v>11</v>
      </c>
      <c r="M506" s="21">
        <f t="shared" si="98"/>
        <v>18</v>
      </c>
      <c r="N506" s="20"/>
      <c r="O506" s="18">
        <f t="shared" si="99"/>
        <v>11545</v>
      </c>
      <c r="P506">
        <f t="shared" si="99"/>
        <v>2723</v>
      </c>
      <c r="Q506">
        <f t="shared" si="99"/>
        <v>36</v>
      </c>
      <c r="R506">
        <f t="shared" si="99"/>
        <v>1484</v>
      </c>
      <c r="S506" s="21">
        <f t="shared" si="99"/>
        <v>4243</v>
      </c>
    </row>
    <row r="507" spans="2:19" ht="12.75">
      <c r="B507" t="s">
        <v>439</v>
      </c>
      <c r="C507" s="18">
        <v>12685</v>
      </c>
      <c r="D507">
        <v>4826</v>
      </c>
      <c r="E507">
        <v>42</v>
      </c>
      <c r="F507">
        <v>2525</v>
      </c>
      <c r="G507" s="21">
        <f t="shared" si="97"/>
        <v>7393</v>
      </c>
      <c r="H507" s="20"/>
      <c r="I507" s="18">
        <v>2</v>
      </c>
      <c r="J507">
        <v>26</v>
      </c>
      <c r="K507">
        <v>0</v>
      </c>
      <c r="L507">
        <v>19</v>
      </c>
      <c r="M507" s="21">
        <f t="shared" si="98"/>
        <v>45</v>
      </c>
      <c r="N507" s="20"/>
      <c r="O507" s="18">
        <f t="shared" si="99"/>
        <v>12687</v>
      </c>
      <c r="P507">
        <f t="shared" si="99"/>
        <v>4852</v>
      </c>
      <c r="Q507">
        <f t="shared" si="99"/>
        <v>42</v>
      </c>
      <c r="R507">
        <f t="shared" si="99"/>
        <v>2544</v>
      </c>
      <c r="S507" s="21">
        <f t="shared" si="99"/>
        <v>7438</v>
      </c>
    </row>
    <row r="508" spans="2:19" ht="12.75">
      <c r="B508" t="s">
        <v>440</v>
      </c>
      <c r="C508" s="18">
        <v>6731</v>
      </c>
      <c r="D508">
        <v>2551</v>
      </c>
      <c r="E508">
        <v>27</v>
      </c>
      <c r="F508">
        <v>1502</v>
      </c>
      <c r="G508" s="21">
        <f t="shared" si="97"/>
        <v>4080</v>
      </c>
      <c r="H508" s="20"/>
      <c r="I508" s="18">
        <v>33</v>
      </c>
      <c r="J508">
        <v>8</v>
      </c>
      <c r="K508">
        <v>0</v>
      </c>
      <c r="L508">
        <v>22</v>
      </c>
      <c r="M508" s="21">
        <f t="shared" si="98"/>
        <v>30</v>
      </c>
      <c r="N508" s="20"/>
      <c r="O508" s="18">
        <f t="shared" si="99"/>
        <v>6764</v>
      </c>
      <c r="P508">
        <f t="shared" si="99"/>
        <v>2559</v>
      </c>
      <c r="Q508">
        <f t="shared" si="99"/>
        <v>27</v>
      </c>
      <c r="R508">
        <f t="shared" si="99"/>
        <v>1524</v>
      </c>
      <c r="S508" s="21">
        <f t="shared" si="99"/>
        <v>4110</v>
      </c>
    </row>
    <row r="509" spans="2:19" ht="12.75">
      <c r="B509" t="s">
        <v>441</v>
      </c>
      <c r="C509" s="18">
        <v>3200</v>
      </c>
      <c r="D509">
        <v>507</v>
      </c>
      <c r="E509">
        <v>11</v>
      </c>
      <c r="F509">
        <v>470</v>
      </c>
      <c r="G509" s="21">
        <f t="shared" si="97"/>
        <v>988</v>
      </c>
      <c r="H509" s="20"/>
      <c r="I509" s="18">
        <v>23</v>
      </c>
      <c r="J509">
        <v>46</v>
      </c>
      <c r="K509">
        <v>0</v>
      </c>
      <c r="L509">
        <v>30</v>
      </c>
      <c r="M509" s="21">
        <f t="shared" si="98"/>
        <v>76</v>
      </c>
      <c r="N509" s="20"/>
      <c r="O509" s="18">
        <f t="shared" si="99"/>
        <v>3223</v>
      </c>
      <c r="P509">
        <f t="shared" si="99"/>
        <v>553</v>
      </c>
      <c r="Q509">
        <f t="shared" si="99"/>
        <v>11</v>
      </c>
      <c r="R509">
        <f t="shared" si="99"/>
        <v>500</v>
      </c>
      <c r="S509" s="21">
        <f t="shared" si="99"/>
        <v>1064</v>
      </c>
    </row>
    <row r="510" spans="2:19" ht="12.75">
      <c r="B510" t="s">
        <v>442</v>
      </c>
      <c r="C510" s="18">
        <v>2207</v>
      </c>
      <c r="D510">
        <v>619</v>
      </c>
      <c r="E510">
        <v>7</v>
      </c>
      <c r="F510">
        <v>336</v>
      </c>
      <c r="G510" s="21">
        <f t="shared" si="97"/>
        <v>962</v>
      </c>
      <c r="H510" s="20"/>
      <c r="I510" s="18">
        <v>137</v>
      </c>
      <c r="J510">
        <v>4</v>
      </c>
      <c r="K510">
        <v>0</v>
      </c>
      <c r="L510">
        <v>8</v>
      </c>
      <c r="M510" s="21">
        <f t="shared" si="98"/>
        <v>12</v>
      </c>
      <c r="N510" s="20"/>
      <c r="O510" s="18">
        <f t="shared" si="99"/>
        <v>2344</v>
      </c>
      <c r="P510">
        <f t="shared" si="99"/>
        <v>623</v>
      </c>
      <c r="Q510">
        <f t="shared" si="99"/>
        <v>7</v>
      </c>
      <c r="R510">
        <f t="shared" si="99"/>
        <v>344</v>
      </c>
      <c r="S510" s="21">
        <f t="shared" si="99"/>
        <v>974</v>
      </c>
    </row>
    <row r="511" spans="1:19" s="2" customFormat="1" ht="12.75">
      <c r="A511" s="22"/>
      <c r="B511" s="23" t="s">
        <v>25</v>
      </c>
      <c r="C511" s="24">
        <f>SUM(C479:C510)</f>
        <v>411901</v>
      </c>
      <c r="D511" s="25">
        <f>SUM(D479:D510)</f>
        <v>131729</v>
      </c>
      <c r="E511" s="25">
        <f>SUM(E479:E510)</f>
        <v>1227</v>
      </c>
      <c r="F511" s="25">
        <f>SUM(F479:F510)</f>
        <v>73294</v>
      </c>
      <c r="G511" s="25">
        <f>SUM(G479:G510)</f>
        <v>206250</v>
      </c>
      <c r="H511" s="21"/>
      <c r="I511" s="24">
        <f>SUM(I479:I510)</f>
        <v>10446</v>
      </c>
      <c r="J511" s="25">
        <f>SUM(J479:J510)</f>
        <v>848</v>
      </c>
      <c r="K511" s="25">
        <f>SUM(K479:K510)</f>
        <v>11</v>
      </c>
      <c r="L511" s="25">
        <f>SUM(L479:L510)</f>
        <v>676</v>
      </c>
      <c r="M511" s="25">
        <f>SUM(M479:M510)</f>
        <v>1535</v>
      </c>
      <c r="N511" s="21"/>
      <c r="O511" s="24">
        <f t="shared" si="99"/>
        <v>422347</v>
      </c>
      <c r="P511" s="25">
        <f t="shared" si="99"/>
        <v>132577</v>
      </c>
      <c r="Q511" s="25">
        <f t="shared" si="99"/>
        <v>1238</v>
      </c>
      <c r="R511" s="25">
        <f t="shared" si="99"/>
        <v>73970</v>
      </c>
      <c r="S511" s="25">
        <f t="shared" si="99"/>
        <v>207785</v>
      </c>
    </row>
    <row r="512" spans="1:19" ht="12.75">
      <c r="A512" s="1" t="s">
        <v>443</v>
      </c>
      <c r="C512" s="18"/>
      <c r="G512" s="21"/>
      <c r="H512" s="20"/>
      <c r="I512" s="18"/>
      <c r="M512" s="21"/>
      <c r="N512" s="20"/>
      <c r="O512" s="18"/>
      <c r="S512" s="21"/>
    </row>
    <row r="513" spans="2:19" ht="12.75">
      <c r="B513" t="s">
        <v>11</v>
      </c>
      <c r="C513" s="18">
        <v>22979</v>
      </c>
      <c r="D513">
        <v>14146</v>
      </c>
      <c r="E513">
        <v>159</v>
      </c>
      <c r="F513">
        <v>4272</v>
      </c>
      <c r="G513" s="21">
        <f aca="true" t="shared" si="100" ref="G513:G541">SUM(D513:F513)</f>
        <v>18577</v>
      </c>
      <c r="H513" s="20"/>
      <c r="I513" s="18">
        <v>1348</v>
      </c>
      <c r="J513">
        <v>53</v>
      </c>
      <c r="K513">
        <v>0</v>
      </c>
      <c r="L513">
        <v>128</v>
      </c>
      <c r="M513" s="21">
        <f aca="true" t="shared" si="101" ref="M513:M541">SUM(J513:L513)</f>
        <v>181</v>
      </c>
      <c r="N513" s="20"/>
      <c r="O513" s="18">
        <f aca="true" t="shared" si="102" ref="O513:S542">C513+I513</f>
        <v>24327</v>
      </c>
      <c r="P513">
        <f t="shared" si="102"/>
        <v>14199</v>
      </c>
      <c r="Q513">
        <f t="shared" si="102"/>
        <v>159</v>
      </c>
      <c r="R513">
        <f t="shared" si="102"/>
        <v>4400</v>
      </c>
      <c r="S513" s="21">
        <f t="shared" si="102"/>
        <v>18758</v>
      </c>
    </row>
    <row r="514" spans="2:19" ht="12.75">
      <c r="B514" t="s">
        <v>444</v>
      </c>
      <c r="C514" s="18">
        <v>2516</v>
      </c>
      <c r="D514">
        <v>928</v>
      </c>
      <c r="E514">
        <v>6</v>
      </c>
      <c r="F514">
        <v>626</v>
      </c>
      <c r="G514" s="21">
        <f t="shared" si="100"/>
        <v>1560</v>
      </c>
      <c r="H514" s="20"/>
      <c r="I514" s="18">
        <v>793</v>
      </c>
      <c r="J514">
        <v>459</v>
      </c>
      <c r="K514">
        <v>1</v>
      </c>
      <c r="L514">
        <v>196</v>
      </c>
      <c r="M514" s="21">
        <f t="shared" si="101"/>
        <v>656</v>
      </c>
      <c r="N514" s="20"/>
      <c r="O514" s="18">
        <f t="shared" si="102"/>
        <v>3309</v>
      </c>
      <c r="P514">
        <f t="shared" si="102"/>
        <v>1387</v>
      </c>
      <c r="Q514">
        <f t="shared" si="102"/>
        <v>7</v>
      </c>
      <c r="R514">
        <f t="shared" si="102"/>
        <v>822</v>
      </c>
      <c r="S514" s="21">
        <f t="shared" si="102"/>
        <v>2216</v>
      </c>
    </row>
    <row r="515" spans="2:19" ht="12.75">
      <c r="B515" t="s">
        <v>445</v>
      </c>
      <c r="C515" s="18">
        <v>7327</v>
      </c>
      <c r="D515">
        <v>2109</v>
      </c>
      <c r="E515">
        <v>21</v>
      </c>
      <c r="F515">
        <v>1325</v>
      </c>
      <c r="G515" s="21">
        <f t="shared" si="100"/>
        <v>3455</v>
      </c>
      <c r="H515" s="20"/>
      <c r="I515" s="18">
        <v>2502</v>
      </c>
      <c r="J515">
        <v>1158</v>
      </c>
      <c r="K515">
        <v>9</v>
      </c>
      <c r="L515">
        <v>368</v>
      </c>
      <c r="M515" s="21">
        <f t="shared" si="101"/>
        <v>1535</v>
      </c>
      <c r="N515" s="20"/>
      <c r="O515" s="18">
        <f t="shared" si="102"/>
        <v>9829</v>
      </c>
      <c r="P515">
        <f t="shared" si="102"/>
        <v>3267</v>
      </c>
      <c r="Q515">
        <f t="shared" si="102"/>
        <v>30</v>
      </c>
      <c r="R515">
        <f t="shared" si="102"/>
        <v>1693</v>
      </c>
      <c r="S515" s="21">
        <f t="shared" si="102"/>
        <v>4990</v>
      </c>
    </row>
    <row r="516" spans="2:19" ht="12.75">
      <c r="B516" t="s">
        <v>446</v>
      </c>
      <c r="C516" s="18">
        <v>12419</v>
      </c>
      <c r="D516">
        <v>2911</v>
      </c>
      <c r="E516">
        <v>34</v>
      </c>
      <c r="F516">
        <v>1836</v>
      </c>
      <c r="G516" s="21">
        <f t="shared" si="100"/>
        <v>4781</v>
      </c>
      <c r="H516" s="20"/>
      <c r="I516" s="18">
        <v>186</v>
      </c>
      <c r="J516">
        <v>83</v>
      </c>
      <c r="K516">
        <v>1</v>
      </c>
      <c r="L516">
        <v>83</v>
      </c>
      <c r="M516" s="21">
        <f t="shared" si="101"/>
        <v>167</v>
      </c>
      <c r="N516" s="20"/>
      <c r="O516" s="18">
        <f t="shared" si="102"/>
        <v>12605</v>
      </c>
      <c r="P516">
        <f t="shared" si="102"/>
        <v>2994</v>
      </c>
      <c r="Q516">
        <f t="shared" si="102"/>
        <v>35</v>
      </c>
      <c r="R516">
        <f t="shared" si="102"/>
        <v>1919</v>
      </c>
      <c r="S516" s="21">
        <f t="shared" si="102"/>
        <v>4948</v>
      </c>
    </row>
    <row r="517" spans="2:19" ht="12.75">
      <c r="B517" t="s">
        <v>447</v>
      </c>
      <c r="C517" s="18">
        <v>2294</v>
      </c>
      <c r="D517">
        <v>745</v>
      </c>
      <c r="E517">
        <v>4</v>
      </c>
      <c r="F517">
        <v>329</v>
      </c>
      <c r="G517" s="21">
        <f t="shared" si="100"/>
        <v>1078</v>
      </c>
      <c r="H517" s="20"/>
      <c r="I517" s="18">
        <v>144</v>
      </c>
      <c r="J517">
        <v>114</v>
      </c>
      <c r="K517">
        <v>0</v>
      </c>
      <c r="L517">
        <v>58</v>
      </c>
      <c r="M517" s="21">
        <f t="shared" si="101"/>
        <v>172</v>
      </c>
      <c r="N517" s="20"/>
      <c r="O517" s="18">
        <f t="shared" si="102"/>
        <v>2438</v>
      </c>
      <c r="P517">
        <f t="shared" si="102"/>
        <v>859</v>
      </c>
      <c r="Q517">
        <f t="shared" si="102"/>
        <v>4</v>
      </c>
      <c r="R517">
        <f t="shared" si="102"/>
        <v>387</v>
      </c>
      <c r="S517" s="21">
        <f t="shared" si="102"/>
        <v>1250</v>
      </c>
    </row>
    <row r="518" spans="2:19" ht="12.75">
      <c r="B518" t="s">
        <v>448</v>
      </c>
      <c r="C518" s="18">
        <v>1927</v>
      </c>
      <c r="D518">
        <v>520</v>
      </c>
      <c r="E518">
        <v>5</v>
      </c>
      <c r="F518">
        <v>299</v>
      </c>
      <c r="G518" s="21">
        <f t="shared" si="100"/>
        <v>824</v>
      </c>
      <c r="H518" s="20"/>
      <c r="I518" s="18">
        <v>458</v>
      </c>
      <c r="J518">
        <v>250</v>
      </c>
      <c r="K518">
        <v>1</v>
      </c>
      <c r="L518">
        <v>82</v>
      </c>
      <c r="M518" s="21">
        <f t="shared" si="101"/>
        <v>333</v>
      </c>
      <c r="N518" s="20"/>
      <c r="O518" s="18">
        <f t="shared" si="102"/>
        <v>2385</v>
      </c>
      <c r="P518">
        <f t="shared" si="102"/>
        <v>770</v>
      </c>
      <c r="Q518">
        <f t="shared" si="102"/>
        <v>6</v>
      </c>
      <c r="R518">
        <f t="shared" si="102"/>
        <v>381</v>
      </c>
      <c r="S518" s="21">
        <f t="shared" si="102"/>
        <v>1157</v>
      </c>
    </row>
    <row r="519" spans="2:19" ht="12.75">
      <c r="B519" t="s">
        <v>449</v>
      </c>
      <c r="C519" s="18">
        <v>681</v>
      </c>
      <c r="D519">
        <v>287</v>
      </c>
      <c r="E519">
        <v>4</v>
      </c>
      <c r="F519">
        <v>158</v>
      </c>
      <c r="G519" s="21">
        <f t="shared" si="100"/>
        <v>449</v>
      </c>
      <c r="H519" s="20"/>
      <c r="I519" s="18">
        <v>225</v>
      </c>
      <c r="J519">
        <v>86</v>
      </c>
      <c r="K519">
        <v>1</v>
      </c>
      <c r="L519">
        <v>29</v>
      </c>
      <c r="M519" s="21">
        <f t="shared" si="101"/>
        <v>116</v>
      </c>
      <c r="N519" s="20"/>
      <c r="O519" s="18">
        <f t="shared" si="102"/>
        <v>906</v>
      </c>
      <c r="P519">
        <f t="shared" si="102"/>
        <v>373</v>
      </c>
      <c r="Q519">
        <f t="shared" si="102"/>
        <v>5</v>
      </c>
      <c r="R519">
        <f t="shared" si="102"/>
        <v>187</v>
      </c>
      <c r="S519" s="21">
        <f t="shared" si="102"/>
        <v>565</v>
      </c>
    </row>
    <row r="520" spans="2:19" ht="12.75">
      <c r="B520" t="s">
        <v>450</v>
      </c>
      <c r="C520" s="18">
        <v>4840</v>
      </c>
      <c r="D520">
        <v>185</v>
      </c>
      <c r="E520">
        <v>1</v>
      </c>
      <c r="F520">
        <v>109</v>
      </c>
      <c r="G520" s="21">
        <f t="shared" si="100"/>
        <v>295</v>
      </c>
      <c r="H520" s="20"/>
      <c r="I520" s="18">
        <v>90</v>
      </c>
      <c r="J520">
        <v>165</v>
      </c>
      <c r="K520">
        <v>2</v>
      </c>
      <c r="L520">
        <v>44</v>
      </c>
      <c r="M520" s="21">
        <f t="shared" si="101"/>
        <v>211</v>
      </c>
      <c r="N520" s="20"/>
      <c r="O520" s="18">
        <f t="shared" si="102"/>
        <v>4930</v>
      </c>
      <c r="P520">
        <f t="shared" si="102"/>
        <v>350</v>
      </c>
      <c r="Q520">
        <f t="shared" si="102"/>
        <v>3</v>
      </c>
      <c r="R520">
        <f t="shared" si="102"/>
        <v>153</v>
      </c>
      <c r="S520" s="21">
        <f t="shared" si="102"/>
        <v>506</v>
      </c>
    </row>
    <row r="521" spans="2:19" ht="12.75">
      <c r="B521" t="s">
        <v>451</v>
      </c>
      <c r="C521" s="18">
        <v>18144</v>
      </c>
      <c r="D521">
        <v>4991</v>
      </c>
      <c r="E521">
        <v>45</v>
      </c>
      <c r="F521">
        <v>3315</v>
      </c>
      <c r="G521" s="21">
        <f t="shared" si="100"/>
        <v>8351</v>
      </c>
      <c r="H521" s="20"/>
      <c r="I521" s="18">
        <v>33</v>
      </c>
      <c r="J521">
        <v>57</v>
      </c>
      <c r="K521">
        <v>1</v>
      </c>
      <c r="L521">
        <v>74</v>
      </c>
      <c r="M521" s="21">
        <f t="shared" si="101"/>
        <v>132</v>
      </c>
      <c r="N521" s="20"/>
      <c r="O521" s="18">
        <f t="shared" si="102"/>
        <v>18177</v>
      </c>
      <c r="P521">
        <f t="shared" si="102"/>
        <v>5048</v>
      </c>
      <c r="Q521">
        <f t="shared" si="102"/>
        <v>46</v>
      </c>
      <c r="R521">
        <f t="shared" si="102"/>
        <v>3389</v>
      </c>
      <c r="S521" s="21">
        <f t="shared" si="102"/>
        <v>8483</v>
      </c>
    </row>
    <row r="522" spans="2:19" ht="12.75">
      <c r="B522" t="s">
        <v>452</v>
      </c>
      <c r="C522" s="18">
        <v>2936</v>
      </c>
      <c r="D522">
        <v>982</v>
      </c>
      <c r="E522">
        <v>10</v>
      </c>
      <c r="F522">
        <v>602</v>
      </c>
      <c r="G522" s="21">
        <f t="shared" si="100"/>
        <v>1594</v>
      </c>
      <c r="H522" s="20"/>
      <c r="I522" s="18">
        <v>604</v>
      </c>
      <c r="J522">
        <v>344</v>
      </c>
      <c r="K522">
        <v>1</v>
      </c>
      <c r="L522">
        <v>150</v>
      </c>
      <c r="M522" s="21">
        <f t="shared" si="101"/>
        <v>495</v>
      </c>
      <c r="N522" s="20"/>
      <c r="O522" s="18">
        <f t="shared" si="102"/>
        <v>3540</v>
      </c>
      <c r="P522">
        <f t="shared" si="102"/>
        <v>1326</v>
      </c>
      <c r="Q522">
        <f t="shared" si="102"/>
        <v>11</v>
      </c>
      <c r="R522">
        <f t="shared" si="102"/>
        <v>752</v>
      </c>
      <c r="S522" s="21">
        <f t="shared" si="102"/>
        <v>2089</v>
      </c>
    </row>
    <row r="523" spans="2:19" ht="12.75">
      <c r="B523" t="s">
        <v>453</v>
      </c>
      <c r="C523" s="18">
        <v>1418</v>
      </c>
      <c r="D523">
        <v>404</v>
      </c>
      <c r="E523">
        <v>9</v>
      </c>
      <c r="F523">
        <v>260</v>
      </c>
      <c r="G523" s="21">
        <f t="shared" si="100"/>
        <v>673</v>
      </c>
      <c r="H523" s="20"/>
      <c r="I523" s="18">
        <v>794</v>
      </c>
      <c r="J523">
        <v>435</v>
      </c>
      <c r="K523">
        <v>5</v>
      </c>
      <c r="L523">
        <v>136</v>
      </c>
      <c r="M523" s="21">
        <f t="shared" si="101"/>
        <v>576</v>
      </c>
      <c r="N523" s="20"/>
      <c r="O523" s="18">
        <f t="shared" si="102"/>
        <v>2212</v>
      </c>
      <c r="P523">
        <f t="shared" si="102"/>
        <v>839</v>
      </c>
      <c r="Q523">
        <f t="shared" si="102"/>
        <v>14</v>
      </c>
      <c r="R523">
        <f t="shared" si="102"/>
        <v>396</v>
      </c>
      <c r="S523" s="21">
        <f t="shared" si="102"/>
        <v>1249</v>
      </c>
    </row>
    <row r="524" spans="2:19" ht="12.75">
      <c r="B524" t="s">
        <v>454</v>
      </c>
      <c r="C524" s="18">
        <v>1506</v>
      </c>
      <c r="D524">
        <v>591</v>
      </c>
      <c r="E524">
        <v>9</v>
      </c>
      <c r="F524">
        <v>331</v>
      </c>
      <c r="G524" s="21">
        <f t="shared" si="100"/>
        <v>931</v>
      </c>
      <c r="H524" s="20"/>
      <c r="I524" s="18">
        <v>1495</v>
      </c>
      <c r="J524">
        <v>139</v>
      </c>
      <c r="K524">
        <v>2</v>
      </c>
      <c r="L524">
        <v>49</v>
      </c>
      <c r="M524" s="21">
        <f t="shared" si="101"/>
        <v>190</v>
      </c>
      <c r="N524" s="20"/>
      <c r="O524" s="18">
        <f t="shared" si="102"/>
        <v>3001</v>
      </c>
      <c r="P524">
        <f t="shared" si="102"/>
        <v>730</v>
      </c>
      <c r="Q524">
        <f t="shared" si="102"/>
        <v>11</v>
      </c>
      <c r="R524">
        <f t="shared" si="102"/>
        <v>380</v>
      </c>
      <c r="S524" s="21">
        <f t="shared" si="102"/>
        <v>1121</v>
      </c>
    </row>
    <row r="525" spans="2:19" ht="12.75">
      <c r="B525" t="s">
        <v>455</v>
      </c>
      <c r="C525" s="18">
        <v>3509</v>
      </c>
      <c r="D525">
        <v>1405</v>
      </c>
      <c r="E525">
        <v>18</v>
      </c>
      <c r="F525">
        <v>758</v>
      </c>
      <c r="G525" s="21">
        <f t="shared" si="100"/>
        <v>2181</v>
      </c>
      <c r="H525" s="20"/>
      <c r="I525" s="18">
        <v>1869</v>
      </c>
      <c r="J525">
        <v>350</v>
      </c>
      <c r="K525">
        <v>0</v>
      </c>
      <c r="L525">
        <v>175</v>
      </c>
      <c r="M525" s="21">
        <f t="shared" si="101"/>
        <v>525</v>
      </c>
      <c r="N525" s="20"/>
      <c r="O525" s="18">
        <f t="shared" si="102"/>
        <v>5378</v>
      </c>
      <c r="P525">
        <f t="shared" si="102"/>
        <v>1755</v>
      </c>
      <c r="Q525">
        <f t="shared" si="102"/>
        <v>18</v>
      </c>
      <c r="R525">
        <f t="shared" si="102"/>
        <v>933</v>
      </c>
      <c r="S525" s="21">
        <f t="shared" si="102"/>
        <v>2706</v>
      </c>
    </row>
    <row r="526" spans="2:19" ht="12.75">
      <c r="B526" t="s">
        <v>456</v>
      </c>
      <c r="C526" s="18">
        <v>5087</v>
      </c>
      <c r="D526">
        <v>3357</v>
      </c>
      <c r="E526">
        <v>34</v>
      </c>
      <c r="F526">
        <v>1784</v>
      </c>
      <c r="G526" s="21">
        <f t="shared" si="100"/>
        <v>5175</v>
      </c>
      <c r="H526" s="20"/>
      <c r="I526" s="18">
        <v>2975</v>
      </c>
      <c r="J526">
        <v>944</v>
      </c>
      <c r="K526">
        <v>3</v>
      </c>
      <c r="L526">
        <v>327</v>
      </c>
      <c r="M526" s="21">
        <f t="shared" si="101"/>
        <v>1274</v>
      </c>
      <c r="N526" s="20"/>
      <c r="O526" s="18">
        <f t="shared" si="102"/>
        <v>8062</v>
      </c>
      <c r="P526">
        <f t="shared" si="102"/>
        <v>4301</v>
      </c>
      <c r="Q526">
        <f t="shared" si="102"/>
        <v>37</v>
      </c>
      <c r="R526">
        <f t="shared" si="102"/>
        <v>2111</v>
      </c>
      <c r="S526" s="21">
        <f t="shared" si="102"/>
        <v>6449</v>
      </c>
    </row>
    <row r="527" spans="2:19" ht="12.75">
      <c r="B527" t="s">
        <v>457</v>
      </c>
      <c r="C527" s="18">
        <v>1519</v>
      </c>
      <c r="D527">
        <v>491</v>
      </c>
      <c r="E527">
        <v>7</v>
      </c>
      <c r="F527">
        <v>272</v>
      </c>
      <c r="G527" s="21">
        <f t="shared" si="100"/>
        <v>770</v>
      </c>
      <c r="H527" s="20"/>
      <c r="I527" s="18">
        <v>288</v>
      </c>
      <c r="J527">
        <v>119</v>
      </c>
      <c r="K527">
        <v>0</v>
      </c>
      <c r="L527">
        <v>52</v>
      </c>
      <c r="M527" s="21">
        <f t="shared" si="101"/>
        <v>171</v>
      </c>
      <c r="N527" s="20"/>
      <c r="O527" s="18">
        <f t="shared" si="102"/>
        <v>1807</v>
      </c>
      <c r="P527">
        <f t="shared" si="102"/>
        <v>610</v>
      </c>
      <c r="Q527">
        <f t="shared" si="102"/>
        <v>7</v>
      </c>
      <c r="R527">
        <f t="shared" si="102"/>
        <v>324</v>
      </c>
      <c r="S527" s="21">
        <f t="shared" si="102"/>
        <v>941</v>
      </c>
    </row>
    <row r="528" spans="2:19" ht="12.75">
      <c r="B528" t="s">
        <v>458</v>
      </c>
      <c r="C528" s="18">
        <v>1711</v>
      </c>
      <c r="D528">
        <v>559</v>
      </c>
      <c r="E528">
        <v>6</v>
      </c>
      <c r="F528">
        <v>332</v>
      </c>
      <c r="G528" s="21">
        <f t="shared" si="100"/>
        <v>897</v>
      </c>
      <c r="H528" s="20"/>
      <c r="I528" s="18">
        <v>482</v>
      </c>
      <c r="J528">
        <v>265</v>
      </c>
      <c r="K528">
        <v>1</v>
      </c>
      <c r="L528">
        <v>86</v>
      </c>
      <c r="M528" s="21">
        <f t="shared" si="101"/>
        <v>352</v>
      </c>
      <c r="N528" s="20"/>
      <c r="O528" s="18">
        <f t="shared" si="102"/>
        <v>2193</v>
      </c>
      <c r="P528">
        <f t="shared" si="102"/>
        <v>824</v>
      </c>
      <c r="Q528">
        <f t="shared" si="102"/>
        <v>7</v>
      </c>
      <c r="R528">
        <f t="shared" si="102"/>
        <v>418</v>
      </c>
      <c r="S528" s="21">
        <f t="shared" si="102"/>
        <v>1249</v>
      </c>
    </row>
    <row r="529" spans="2:19" ht="12.75">
      <c r="B529" t="s">
        <v>459</v>
      </c>
      <c r="C529" s="18">
        <v>2616</v>
      </c>
      <c r="D529">
        <v>1780</v>
      </c>
      <c r="E529">
        <v>15</v>
      </c>
      <c r="F529">
        <v>975</v>
      </c>
      <c r="G529" s="21">
        <f t="shared" si="100"/>
        <v>2770</v>
      </c>
      <c r="H529" s="20"/>
      <c r="I529" s="18">
        <v>2448</v>
      </c>
      <c r="J529">
        <v>989</v>
      </c>
      <c r="K529">
        <v>6</v>
      </c>
      <c r="L529">
        <v>403</v>
      </c>
      <c r="M529" s="21">
        <f t="shared" si="101"/>
        <v>1398</v>
      </c>
      <c r="N529" s="20"/>
      <c r="O529" s="18">
        <f t="shared" si="102"/>
        <v>5064</v>
      </c>
      <c r="P529">
        <f t="shared" si="102"/>
        <v>2769</v>
      </c>
      <c r="Q529">
        <f t="shared" si="102"/>
        <v>21</v>
      </c>
      <c r="R529">
        <f t="shared" si="102"/>
        <v>1378</v>
      </c>
      <c r="S529" s="21">
        <f t="shared" si="102"/>
        <v>4168</v>
      </c>
    </row>
    <row r="530" spans="2:19" ht="12.75">
      <c r="B530" t="s">
        <v>460</v>
      </c>
      <c r="C530" s="18">
        <v>2898</v>
      </c>
      <c r="D530">
        <v>1116</v>
      </c>
      <c r="E530">
        <v>13</v>
      </c>
      <c r="F530">
        <v>675</v>
      </c>
      <c r="G530" s="21">
        <f t="shared" si="100"/>
        <v>1804</v>
      </c>
      <c r="H530" s="20"/>
      <c r="I530" s="18">
        <v>1001</v>
      </c>
      <c r="J530">
        <v>548</v>
      </c>
      <c r="K530">
        <v>3</v>
      </c>
      <c r="L530">
        <v>218</v>
      </c>
      <c r="M530" s="21">
        <f t="shared" si="101"/>
        <v>769</v>
      </c>
      <c r="N530" s="20"/>
      <c r="O530" s="18">
        <f t="shared" si="102"/>
        <v>3899</v>
      </c>
      <c r="P530">
        <f t="shared" si="102"/>
        <v>1664</v>
      </c>
      <c r="Q530">
        <f t="shared" si="102"/>
        <v>16</v>
      </c>
      <c r="R530">
        <f t="shared" si="102"/>
        <v>893</v>
      </c>
      <c r="S530" s="21">
        <f t="shared" si="102"/>
        <v>2573</v>
      </c>
    </row>
    <row r="531" spans="2:19" ht="12.75">
      <c r="B531" t="s">
        <v>461</v>
      </c>
      <c r="C531" s="18">
        <v>2122</v>
      </c>
      <c r="D531">
        <v>795</v>
      </c>
      <c r="E531">
        <v>7</v>
      </c>
      <c r="F531">
        <v>370</v>
      </c>
      <c r="G531" s="21">
        <f t="shared" si="100"/>
        <v>1172</v>
      </c>
      <c r="H531" s="20"/>
      <c r="I531" s="18">
        <v>699</v>
      </c>
      <c r="J531">
        <v>297</v>
      </c>
      <c r="K531">
        <v>3</v>
      </c>
      <c r="L531">
        <v>129</v>
      </c>
      <c r="M531" s="21">
        <f t="shared" si="101"/>
        <v>429</v>
      </c>
      <c r="N531" s="20"/>
      <c r="O531" s="18">
        <f t="shared" si="102"/>
        <v>2821</v>
      </c>
      <c r="P531">
        <f t="shared" si="102"/>
        <v>1092</v>
      </c>
      <c r="Q531">
        <f t="shared" si="102"/>
        <v>10</v>
      </c>
      <c r="R531">
        <f t="shared" si="102"/>
        <v>499</v>
      </c>
      <c r="S531" s="21">
        <f t="shared" si="102"/>
        <v>1601</v>
      </c>
    </row>
    <row r="532" spans="2:19" ht="12.75">
      <c r="B532" t="s">
        <v>462</v>
      </c>
      <c r="C532" s="18">
        <v>1743</v>
      </c>
      <c r="D532">
        <v>533</v>
      </c>
      <c r="E532">
        <v>6</v>
      </c>
      <c r="F532">
        <v>304</v>
      </c>
      <c r="G532" s="21">
        <f t="shared" si="100"/>
        <v>843</v>
      </c>
      <c r="H532" s="20"/>
      <c r="I532" s="18">
        <v>294</v>
      </c>
      <c r="J532">
        <v>265</v>
      </c>
      <c r="K532">
        <v>0</v>
      </c>
      <c r="L532">
        <v>79</v>
      </c>
      <c r="M532" s="21">
        <f t="shared" si="101"/>
        <v>344</v>
      </c>
      <c r="N532" s="20"/>
      <c r="O532" s="18">
        <f t="shared" si="102"/>
        <v>2037</v>
      </c>
      <c r="P532">
        <f t="shared" si="102"/>
        <v>798</v>
      </c>
      <c r="Q532">
        <f t="shared" si="102"/>
        <v>6</v>
      </c>
      <c r="R532">
        <f t="shared" si="102"/>
        <v>383</v>
      </c>
      <c r="S532" s="21">
        <f t="shared" si="102"/>
        <v>1187</v>
      </c>
    </row>
    <row r="533" spans="2:19" ht="12.75">
      <c r="B533" t="s">
        <v>463</v>
      </c>
      <c r="C533" s="18">
        <v>681</v>
      </c>
      <c r="D533">
        <v>254</v>
      </c>
      <c r="E533">
        <v>7</v>
      </c>
      <c r="F533">
        <v>140</v>
      </c>
      <c r="G533" s="21">
        <f t="shared" si="100"/>
        <v>401</v>
      </c>
      <c r="H533" s="20"/>
      <c r="I533" s="18">
        <v>1025</v>
      </c>
      <c r="J533">
        <v>46</v>
      </c>
      <c r="K533">
        <v>0</v>
      </c>
      <c r="L533">
        <v>21</v>
      </c>
      <c r="M533" s="21">
        <f t="shared" si="101"/>
        <v>67</v>
      </c>
      <c r="N533" s="20"/>
      <c r="O533" s="18">
        <f t="shared" si="102"/>
        <v>1706</v>
      </c>
      <c r="P533">
        <f t="shared" si="102"/>
        <v>300</v>
      </c>
      <c r="Q533">
        <f t="shared" si="102"/>
        <v>7</v>
      </c>
      <c r="R533">
        <f t="shared" si="102"/>
        <v>161</v>
      </c>
      <c r="S533" s="21">
        <f t="shared" si="102"/>
        <v>468</v>
      </c>
    </row>
    <row r="534" spans="2:19" ht="12.75">
      <c r="B534" t="s">
        <v>464</v>
      </c>
      <c r="C534" s="18">
        <v>6225</v>
      </c>
      <c r="D534">
        <v>1631</v>
      </c>
      <c r="E534">
        <v>22</v>
      </c>
      <c r="F534">
        <v>1422</v>
      </c>
      <c r="G534" s="21">
        <f t="shared" si="100"/>
        <v>3075</v>
      </c>
      <c r="H534" s="20"/>
      <c r="I534" s="18">
        <v>668</v>
      </c>
      <c r="J534">
        <v>127</v>
      </c>
      <c r="K534">
        <v>1</v>
      </c>
      <c r="L534">
        <v>93</v>
      </c>
      <c r="M534" s="21">
        <f t="shared" si="101"/>
        <v>221</v>
      </c>
      <c r="N534" s="20"/>
      <c r="O534" s="18">
        <f t="shared" si="102"/>
        <v>6893</v>
      </c>
      <c r="P534">
        <f t="shared" si="102"/>
        <v>1758</v>
      </c>
      <c r="Q534">
        <f t="shared" si="102"/>
        <v>23</v>
      </c>
      <c r="R534">
        <f t="shared" si="102"/>
        <v>1515</v>
      </c>
      <c r="S534" s="21">
        <f t="shared" si="102"/>
        <v>3296</v>
      </c>
    </row>
    <row r="535" spans="2:19" ht="12.75">
      <c r="B535" t="s">
        <v>465</v>
      </c>
      <c r="C535" s="18">
        <v>15242</v>
      </c>
      <c r="D535">
        <v>4858</v>
      </c>
      <c r="E535">
        <v>39</v>
      </c>
      <c r="F535">
        <v>5118</v>
      </c>
      <c r="G535" s="21">
        <f t="shared" si="100"/>
        <v>10015</v>
      </c>
      <c r="H535" s="20"/>
      <c r="I535" s="18">
        <v>389</v>
      </c>
      <c r="J535">
        <v>35</v>
      </c>
      <c r="K535">
        <v>0</v>
      </c>
      <c r="L535">
        <v>70</v>
      </c>
      <c r="M535" s="21">
        <f t="shared" si="101"/>
        <v>105</v>
      </c>
      <c r="N535" s="20"/>
      <c r="O535" s="18">
        <f t="shared" si="102"/>
        <v>15631</v>
      </c>
      <c r="P535">
        <f t="shared" si="102"/>
        <v>4893</v>
      </c>
      <c r="Q535">
        <f t="shared" si="102"/>
        <v>39</v>
      </c>
      <c r="R535">
        <f t="shared" si="102"/>
        <v>5188</v>
      </c>
      <c r="S535" s="21">
        <f t="shared" si="102"/>
        <v>10120</v>
      </c>
    </row>
    <row r="536" spans="2:19" ht="12.75">
      <c r="B536" t="s">
        <v>466</v>
      </c>
      <c r="C536" s="18">
        <v>2479</v>
      </c>
      <c r="D536">
        <v>603</v>
      </c>
      <c r="E536">
        <v>6</v>
      </c>
      <c r="F536">
        <v>331</v>
      </c>
      <c r="G536" s="21">
        <f t="shared" si="100"/>
        <v>940</v>
      </c>
      <c r="H536" s="20"/>
      <c r="I536" s="18">
        <v>2142</v>
      </c>
      <c r="J536">
        <v>405</v>
      </c>
      <c r="K536">
        <v>2</v>
      </c>
      <c r="L536">
        <v>156</v>
      </c>
      <c r="M536" s="21">
        <f t="shared" si="101"/>
        <v>563</v>
      </c>
      <c r="N536" s="20"/>
      <c r="O536" s="18">
        <f t="shared" si="102"/>
        <v>4621</v>
      </c>
      <c r="P536">
        <f t="shared" si="102"/>
        <v>1008</v>
      </c>
      <c r="Q536">
        <f t="shared" si="102"/>
        <v>8</v>
      </c>
      <c r="R536">
        <f t="shared" si="102"/>
        <v>487</v>
      </c>
      <c r="S536" s="21">
        <f t="shared" si="102"/>
        <v>1503</v>
      </c>
    </row>
    <row r="537" spans="2:19" ht="12.75">
      <c r="B537" t="s">
        <v>467</v>
      </c>
      <c r="C537" s="18">
        <v>1358</v>
      </c>
      <c r="D537">
        <v>617</v>
      </c>
      <c r="E537">
        <v>8</v>
      </c>
      <c r="F537">
        <v>424</v>
      </c>
      <c r="G537" s="21">
        <f t="shared" si="100"/>
        <v>1049</v>
      </c>
      <c r="H537" s="20"/>
      <c r="I537" s="18">
        <v>157</v>
      </c>
      <c r="J537">
        <v>7</v>
      </c>
      <c r="K537">
        <v>0</v>
      </c>
      <c r="L537">
        <v>5</v>
      </c>
      <c r="M537" s="21">
        <f t="shared" si="101"/>
        <v>12</v>
      </c>
      <c r="N537" s="20"/>
      <c r="O537" s="18">
        <f t="shared" si="102"/>
        <v>1515</v>
      </c>
      <c r="P537">
        <f t="shared" si="102"/>
        <v>624</v>
      </c>
      <c r="Q537">
        <f t="shared" si="102"/>
        <v>8</v>
      </c>
      <c r="R537">
        <f t="shared" si="102"/>
        <v>429</v>
      </c>
      <c r="S537" s="21">
        <f t="shared" si="102"/>
        <v>1061</v>
      </c>
    </row>
    <row r="538" spans="2:19" ht="12.75">
      <c r="B538" t="s">
        <v>468</v>
      </c>
      <c r="C538" s="18">
        <v>1205</v>
      </c>
      <c r="D538">
        <v>477</v>
      </c>
      <c r="E538">
        <v>9</v>
      </c>
      <c r="F538">
        <v>264</v>
      </c>
      <c r="G538" s="21">
        <f t="shared" si="100"/>
        <v>750</v>
      </c>
      <c r="H538" s="20"/>
      <c r="I538" s="18">
        <v>165</v>
      </c>
      <c r="J538">
        <v>21</v>
      </c>
      <c r="K538">
        <v>0</v>
      </c>
      <c r="L538">
        <v>15</v>
      </c>
      <c r="M538" s="21">
        <f t="shared" si="101"/>
        <v>36</v>
      </c>
      <c r="N538" s="20"/>
      <c r="O538" s="18">
        <f t="shared" si="102"/>
        <v>1370</v>
      </c>
      <c r="P538">
        <f t="shared" si="102"/>
        <v>498</v>
      </c>
      <c r="Q538">
        <f t="shared" si="102"/>
        <v>9</v>
      </c>
      <c r="R538">
        <f t="shared" si="102"/>
        <v>279</v>
      </c>
      <c r="S538" s="21">
        <f t="shared" si="102"/>
        <v>786</v>
      </c>
    </row>
    <row r="539" spans="2:19" ht="12.75">
      <c r="B539" t="s">
        <v>469</v>
      </c>
      <c r="C539" s="18">
        <v>2440</v>
      </c>
      <c r="D539">
        <v>1152</v>
      </c>
      <c r="E539">
        <v>14</v>
      </c>
      <c r="F539">
        <v>700</v>
      </c>
      <c r="G539" s="21">
        <f t="shared" si="100"/>
        <v>1866</v>
      </c>
      <c r="H539" s="20"/>
      <c r="I539" s="18">
        <v>631</v>
      </c>
      <c r="J539">
        <v>29</v>
      </c>
      <c r="K539">
        <v>0</v>
      </c>
      <c r="L539">
        <v>39</v>
      </c>
      <c r="M539" s="21">
        <f t="shared" si="101"/>
        <v>68</v>
      </c>
      <c r="N539" s="20"/>
      <c r="O539" s="18">
        <f t="shared" si="102"/>
        <v>3071</v>
      </c>
      <c r="P539">
        <f t="shared" si="102"/>
        <v>1181</v>
      </c>
      <c r="Q539">
        <f t="shared" si="102"/>
        <v>14</v>
      </c>
      <c r="R539">
        <f t="shared" si="102"/>
        <v>739</v>
      </c>
      <c r="S539" s="21">
        <f t="shared" si="102"/>
        <v>1934</v>
      </c>
    </row>
    <row r="540" spans="2:19" ht="12.75">
      <c r="B540" t="s">
        <v>920</v>
      </c>
      <c r="C540" s="18">
        <v>972</v>
      </c>
      <c r="D540">
        <v>529</v>
      </c>
      <c r="E540">
        <v>6</v>
      </c>
      <c r="F540">
        <v>296</v>
      </c>
      <c r="G540" s="21">
        <f t="shared" si="100"/>
        <v>831</v>
      </c>
      <c r="H540" s="20"/>
      <c r="I540" s="18">
        <v>196</v>
      </c>
      <c r="J540">
        <v>22</v>
      </c>
      <c r="K540">
        <v>0</v>
      </c>
      <c r="L540">
        <v>12</v>
      </c>
      <c r="M540" s="21">
        <f t="shared" si="101"/>
        <v>34</v>
      </c>
      <c r="N540" s="20"/>
      <c r="O540" s="18">
        <f t="shared" si="102"/>
        <v>1168</v>
      </c>
      <c r="P540">
        <f t="shared" si="102"/>
        <v>551</v>
      </c>
      <c r="Q540">
        <f t="shared" si="102"/>
        <v>6</v>
      </c>
      <c r="R540">
        <f t="shared" si="102"/>
        <v>308</v>
      </c>
      <c r="S540" s="21">
        <f t="shared" si="102"/>
        <v>865</v>
      </c>
    </row>
    <row r="541" spans="1:19" s="2" customFormat="1" ht="12.75">
      <c r="A541" s="22"/>
      <c r="B541" s="23" t="s">
        <v>921</v>
      </c>
      <c r="C541" s="24">
        <v>752</v>
      </c>
      <c r="D541" s="25">
        <v>360</v>
      </c>
      <c r="E541" s="25">
        <v>6</v>
      </c>
      <c r="F541" s="25">
        <v>190</v>
      </c>
      <c r="G541" s="25">
        <f t="shared" si="100"/>
        <v>556</v>
      </c>
      <c r="H541" s="21"/>
      <c r="I541" s="24">
        <v>131</v>
      </c>
      <c r="J541" s="25">
        <v>28</v>
      </c>
      <c r="K541" s="25">
        <v>0</v>
      </c>
      <c r="L541" s="25">
        <v>23</v>
      </c>
      <c r="M541" s="25">
        <f t="shared" si="101"/>
        <v>51</v>
      </c>
      <c r="N541" s="21"/>
      <c r="O541" s="24">
        <f t="shared" si="102"/>
        <v>883</v>
      </c>
      <c r="P541" s="25">
        <f t="shared" si="102"/>
        <v>388</v>
      </c>
      <c r="Q541" s="25">
        <f t="shared" si="102"/>
        <v>6</v>
      </c>
      <c r="R541" s="25">
        <f t="shared" si="102"/>
        <v>213</v>
      </c>
      <c r="S541" s="25">
        <f t="shared" si="102"/>
        <v>607</v>
      </c>
    </row>
    <row r="542" spans="2:19" ht="12.75">
      <c r="B542" t="s">
        <v>25</v>
      </c>
      <c r="C542" s="18">
        <f>SUM(C513:C541)</f>
        <v>131546</v>
      </c>
      <c r="D542">
        <f>SUM(D513:D541)</f>
        <v>49316</v>
      </c>
      <c r="E542">
        <f>SUM(E513:E541)</f>
        <v>530</v>
      </c>
      <c r="F542">
        <f>SUM(F513:F541)</f>
        <v>27817</v>
      </c>
      <c r="G542" s="21">
        <f>SUM(G513:G541)</f>
        <v>77663</v>
      </c>
      <c r="H542" s="20"/>
      <c r="I542" s="18">
        <f>SUM(I513:I541)</f>
        <v>24232</v>
      </c>
      <c r="J542">
        <f>SUM(J513:J541)</f>
        <v>7840</v>
      </c>
      <c r="K542">
        <f>SUM(K513:K541)</f>
        <v>43</v>
      </c>
      <c r="L542">
        <f>SUM(L513:L541)</f>
        <v>3300</v>
      </c>
      <c r="M542" s="21">
        <f>SUM(M513:M541)</f>
        <v>11183</v>
      </c>
      <c r="N542" s="20"/>
      <c r="O542" s="18">
        <f t="shared" si="102"/>
        <v>155778</v>
      </c>
      <c r="P542">
        <f t="shared" si="102"/>
        <v>57156</v>
      </c>
      <c r="Q542">
        <f t="shared" si="102"/>
        <v>573</v>
      </c>
      <c r="R542">
        <f t="shared" si="102"/>
        <v>31117</v>
      </c>
      <c r="S542" s="21">
        <f t="shared" si="102"/>
        <v>88846</v>
      </c>
    </row>
    <row r="543" spans="1:19" ht="12.75">
      <c r="A543" s="1" t="s">
        <v>471</v>
      </c>
      <c r="C543" s="18"/>
      <c r="G543" s="21"/>
      <c r="H543" s="20"/>
      <c r="I543" s="18"/>
      <c r="M543" s="21"/>
      <c r="N543" s="20"/>
      <c r="O543" s="18"/>
      <c r="S543" s="21"/>
    </row>
    <row r="544" spans="2:19" ht="12.75">
      <c r="B544" t="s">
        <v>11</v>
      </c>
      <c r="C544" s="18">
        <v>5005</v>
      </c>
      <c r="D544">
        <v>1670</v>
      </c>
      <c r="E544">
        <v>26</v>
      </c>
      <c r="F544">
        <v>1658</v>
      </c>
      <c r="G544" s="21">
        <f aca="true" t="shared" si="103" ref="G544:G551">SUM(D544:F544)</f>
        <v>3354</v>
      </c>
      <c r="H544" s="20"/>
      <c r="I544" s="18">
        <v>2946</v>
      </c>
      <c r="J544">
        <v>4</v>
      </c>
      <c r="K544">
        <v>0</v>
      </c>
      <c r="L544">
        <v>31</v>
      </c>
      <c r="M544" s="21">
        <f aca="true" t="shared" si="104" ref="M544:M551">SUM(J544:L544)</f>
        <v>35</v>
      </c>
      <c r="N544" s="20"/>
      <c r="O544" s="18">
        <f aca="true" t="shared" si="105" ref="O544:S552">C544+I544</f>
        <v>7951</v>
      </c>
      <c r="P544">
        <f t="shared" si="105"/>
        <v>1674</v>
      </c>
      <c r="Q544">
        <f t="shared" si="105"/>
        <v>26</v>
      </c>
      <c r="R544">
        <f t="shared" si="105"/>
        <v>1689</v>
      </c>
      <c r="S544" s="21">
        <f t="shared" si="105"/>
        <v>3389</v>
      </c>
    </row>
    <row r="545" spans="2:19" ht="12.75">
      <c r="B545" t="s">
        <v>472</v>
      </c>
      <c r="C545" s="18">
        <v>536</v>
      </c>
      <c r="D545">
        <v>152</v>
      </c>
      <c r="E545">
        <v>3</v>
      </c>
      <c r="F545">
        <v>107</v>
      </c>
      <c r="G545" s="21">
        <f t="shared" si="103"/>
        <v>262</v>
      </c>
      <c r="H545" s="20"/>
      <c r="I545" s="18">
        <v>1351</v>
      </c>
      <c r="J545">
        <v>4</v>
      </c>
      <c r="K545">
        <v>2</v>
      </c>
      <c r="L545">
        <v>12</v>
      </c>
      <c r="M545" s="21">
        <f t="shared" si="104"/>
        <v>18</v>
      </c>
      <c r="N545" s="20"/>
      <c r="O545" s="18">
        <f t="shared" si="105"/>
        <v>1887</v>
      </c>
      <c r="P545">
        <f t="shared" si="105"/>
        <v>156</v>
      </c>
      <c r="Q545">
        <f t="shared" si="105"/>
        <v>5</v>
      </c>
      <c r="R545">
        <f t="shared" si="105"/>
        <v>119</v>
      </c>
      <c r="S545" s="21">
        <f t="shared" si="105"/>
        <v>280</v>
      </c>
    </row>
    <row r="546" spans="2:19" ht="12.75">
      <c r="B546" t="s">
        <v>473</v>
      </c>
      <c r="C546" s="18">
        <v>580</v>
      </c>
      <c r="D546">
        <v>83</v>
      </c>
      <c r="E546">
        <v>3</v>
      </c>
      <c r="F546">
        <v>85</v>
      </c>
      <c r="G546" s="21">
        <f t="shared" si="103"/>
        <v>171</v>
      </c>
      <c r="H546" s="20"/>
      <c r="I546" s="18">
        <v>247</v>
      </c>
      <c r="J546">
        <v>0</v>
      </c>
      <c r="K546">
        <v>0</v>
      </c>
      <c r="L546">
        <v>3</v>
      </c>
      <c r="M546" s="21">
        <f t="shared" si="104"/>
        <v>3</v>
      </c>
      <c r="N546" s="20"/>
      <c r="O546" s="18">
        <f t="shared" si="105"/>
        <v>827</v>
      </c>
      <c r="P546">
        <f t="shared" si="105"/>
        <v>83</v>
      </c>
      <c r="Q546">
        <f t="shared" si="105"/>
        <v>3</v>
      </c>
      <c r="R546">
        <f t="shared" si="105"/>
        <v>88</v>
      </c>
      <c r="S546" s="21">
        <f t="shared" si="105"/>
        <v>174</v>
      </c>
    </row>
    <row r="547" spans="2:19" ht="12.75">
      <c r="B547" t="s">
        <v>474</v>
      </c>
      <c r="C547" s="18">
        <v>587</v>
      </c>
      <c r="D547">
        <v>288</v>
      </c>
      <c r="E547">
        <v>4</v>
      </c>
      <c r="F547">
        <v>227</v>
      </c>
      <c r="G547" s="21">
        <f t="shared" si="103"/>
        <v>519</v>
      </c>
      <c r="H547" s="20"/>
      <c r="I547" s="18">
        <v>62</v>
      </c>
      <c r="J547">
        <v>0</v>
      </c>
      <c r="K547">
        <v>0</v>
      </c>
      <c r="L547">
        <v>0</v>
      </c>
      <c r="M547" s="21">
        <f t="shared" si="104"/>
        <v>0</v>
      </c>
      <c r="N547" s="20"/>
      <c r="O547" s="18">
        <f t="shared" si="105"/>
        <v>649</v>
      </c>
      <c r="P547">
        <f t="shared" si="105"/>
        <v>288</v>
      </c>
      <c r="Q547">
        <f t="shared" si="105"/>
        <v>4</v>
      </c>
      <c r="R547">
        <f t="shared" si="105"/>
        <v>227</v>
      </c>
      <c r="S547" s="21">
        <f t="shared" si="105"/>
        <v>519</v>
      </c>
    </row>
    <row r="548" spans="2:19" ht="12.75">
      <c r="B548" t="s">
        <v>475</v>
      </c>
      <c r="C548" s="18">
        <v>885</v>
      </c>
      <c r="D548">
        <v>382</v>
      </c>
      <c r="E548">
        <v>2</v>
      </c>
      <c r="F548">
        <v>271</v>
      </c>
      <c r="G548" s="21">
        <f t="shared" si="103"/>
        <v>655</v>
      </c>
      <c r="H548" s="20"/>
      <c r="I548" s="18">
        <v>136</v>
      </c>
      <c r="J548">
        <v>0</v>
      </c>
      <c r="K548">
        <v>0</v>
      </c>
      <c r="L548">
        <v>12</v>
      </c>
      <c r="M548" s="21">
        <f t="shared" si="104"/>
        <v>12</v>
      </c>
      <c r="N548" s="20"/>
      <c r="O548" s="18">
        <f t="shared" si="105"/>
        <v>1021</v>
      </c>
      <c r="P548">
        <f t="shared" si="105"/>
        <v>382</v>
      </c>
      <c r="Q548">
        <f t="shared" si="105"/>
        <v>2</v>
      </c>
      <c r="R548">
        <f t="shared" si="105"/>
        <v>283</v>
      </c>
      <c r="S548" s="21">
        <f t="shared" si="105"/>
        <v>667</v>
      </c>
    </row>
    <row r="549" spans="2:19" ht="12.75">
      <c r="B549" t="s">
        <v>476</v>
      </c>
      <c r="C549" s="18">
        <v>425</v>
      </c>
      <c r="D549">
        <v>205</v>
      </c>
      <c r="E549">
        <v>1</v>
      </c>
      <c r="F549">
        <v>133</v>
      </c>
      <c r="G549" s="21">
        <f t="shared" si="103"/>
        <v>339</v>
      </c>
      <c r="H549" s="20"/>
      <c r="I549" s="18">
        <v>660</v>
      </c>
      <c r="J549">
        <v>3</v>
      </c>
      <c r="K549">
        <v>0</v>
      </c>
      <c r="L549">
        <v>8</v>
      </c>
      <c r="M549" s="21">
        <f t="shared" si="104"/>
        <v>11</v>
      </c>
      <c r="N549" s="20"/>
      <c r="O549" s="18">
        <f t="shared" si="105"/>
        <v>1085</v>
      </c>
      <c r="P549">
        <f t="shared" si="105"/>
        <v>208</v>
      </c>
      <c r="Q549">
        <f t="shared" si="105"/>
        <v>1</v>
      </c>
      <c r="R549">
        <f t="shared" si="105"/>
        <v>141</v>
      </c>
      <c r="S549" s="21">
        <f t="shared" si="105"/>
        <v>350</v>
      </c>
    </row>
    <row r="550" spans="2:19" ht="12.75">
      <c r="B550" t="s">
        <v>477</v>
      </c>
      <c r="C550" s="18">
        <v>218</v>
      </c>
      <c r="D550">
        <v>88</v>
      </c>
      <c r="E550">
        <v>1</v>
      </c>
      <c r="F550">
        <v>64</v>
      </c>
      <c r="G550" s="21">
        <f t="shared" si="103"/>
        <v>153</v>
      </c>
      <c r="H550" s="20"/>
      <c r="I550" s="18">
        <v>466</v>
      </c>
      <c r="J550">
        <v>3</v>
      </c>
      <c r="K550">
        <v>0</v>
      </c>
      <c r="L550">
        <v>5</v>
      </c>
      <c r="M550" s="21">
        <f t="shared" si="104"/>
        <v>8</v>
      </c>
      <c r="N550" s="20"/>
      <c r="O550" s="18">
        <f t="shared" si="105"/>
        <v>684</v>
      </c>
      <c r="P550">
        <f t="shared" si="105"/>
        <v>91</v>
      </c>
      <c r="Q550">
        <f t="shared" si="105"/>
        <v>1</v>
      </c>
      <c r="R550">
        <f t="shared" si="105"/>
        <v>69</v>
      </c>
      <c r="S550" s="21">
        <f t="shared" si="105"/>
        <v>161</v>
      </c>
    </row>
    <row r="551" spans="1:19" s="2" customFormat="1" ht="12.75">
      <c r="A551" s="22"/>
      <c r="B551" s="23" t="s">
        <v>478</v>
      </c>
      <c r="C551" s="24">
        <v>107</v>
      </c>
      <c r="D551" s="25">
        <v>72</v>
      </c>
      <c r="E551" s="25">
        <v>0</v>
      </c>
      <c r="F551" s="25">
        <v>69</v>
      </c>
      <c r="G551" s="25">
        <f t="shared" si="103"/>
        <v>141</v>
      </c>
      <c r="H551" s="21"/>
      <c r="I551" s="24">
        <v>537</v>
      </c>
      <c r="J551" s="25">
        <v>5</v>
      </c>
      <c r="K551" s="25">
        <v>0</v>
      </c>
      <c r="L551" s="25">
        <v>34</v>
      </c>
      <c r="M551" s="25">
        <f t="shared" si="104"/>
        <v>39</v>
      </c>
      <c r="N551" s="21"/>
      <c r="O551" s="24">
        <f t="shared" si="105"/>
        <v>644</v>
      </c>
      <c r="P551" s="25">
        <f t="shared" si="105"/>
        <v>77</v>
      </c>
      <c r="Q551" s="25">
        <f t="shared" si="105"/>
        <v>0</v>
      </c>
      <c r="R551" s="25">
        <f t="shared" si="105"/>
        <v>103</v>
      </c>
      <c r="S551" s="25">
        <f t="shared" si="105"/>
        <v>180</v>
      </c>
    </row>
    <row r="552" spans="2:19" ht="12.75">
      <c r="B552" t="s">
        <v>25</v>
      </c>
      <c r="C552" s="18">
        <f>SUM(C544:C551)</f>
        <v>8343</v>
      </c>
      <c r="D552">
        <f>SUM(D544:D551)</f>
        <v>2940</v>
      </c>
      <c r="E552">
        <f>SUM(E544:E551)</f>
        <v>40</v>
      </c>
      <c r="F552">
        <f>SUM(F544:F551)</f>
        <v>2614</v>
      </c>
      <c r="G552" s="21">
        <f>SUM(G544:G551)</f>
        <v>5594</v>
      </c>
      <c r="H552" s="20"/>
      <c r="I552" s="18">
        <f>SUM(I544:I551)</f>
        <v>6405</v>
      </c>
      <c r="J552">
        <f>SUM(J544:J551)</f>
        <v>19</v>
      </c>
      <c r="K552">
        <f>SUM(K544:K551)</f>
        <v>2</v>
      </c>
      <c r="L552">
        <f>SUM(L544:L551)</f>
        <v>105</v>
      </c>
      <c r="M552" s="21">
        <f>SUM(M544:M551)</f>
        <v>126</v>
      </c>
      <c r="N552" s="20"/>
      <c r="O552" s="18">
        <f t="shared" si="105"/>
        <v>14748</v>
      </c>
      <c r="P552">
        <f t="shared" si="105"/>
        <v>2959</v>
      </c>
      <c r="Q552">
        <f t="shared" si="105"/>
        <v>42</v>
      </c>
      <c r="R552">
        <f t="shared" si="105"/>
        <v>2719</v>
      </c>
      <c r="S552" s="21">
        <f t="shared" si="105"/>
        <v>5720</v>
      </c>
    </row>
    <row r="553" spans="1:19" ht="12.75">
      <c r="A553" s="1" t="s">
        <v>479</v>
      </c>
      <c r="C553" s="18"/>
      <c r="G553" s="21"/>
      <c r="H553" s="20"/>
      <c r="I553" s="18"/>
      <c r="M553" s="21"/>
      <c r="N553" s="20"/>
      <c r="O553" s="18"/>
      <c r="S553" s="21"/>
    </row>
    <row r="554" spans="2:19" ht="12.75">
      <c r="B554" t="s">
        <v>11</v>
      </c>
      <c r="C554" s="18">
        <v>4144</v>
      </c>
      <c r="D554">
        <v>2199</v>
      </c>
      <c r="E554">
        <v>52</v>
      </c>
      <c r="F554">
        <v>1655</v>
      </c>
      <c r="G554" s="21">
        <f aca="true" t="shared" si="106" ref="G554:G573">SUM(D554:F554)</f>
        <v>3906</v>
      </c>
      <c r="H554" s="20"/>
      <c r="I554" s="18">
        <v>2099</v>
      </c>
      <c r="J554">
        <v>2</v>
      </c>
      <c r="K554">
        <v>6</v>
      </c>
      <c r="L554">
        <v>79</v>
      </c>
      <c r="M554" s="21">
        <f aca="true" t="shared" si="107" ref="M554:M573">SUM(J554:L554)</f>
        <v>87</v>
      </c>
      <c r="N554" s="20"/>
      <c r="O554" s="18">
        <f aca="true" t="shared" si="108" ref="O554:S574">C554+I554</f>
        <v>6243</v>
      </c>
      <c r="P554">
        <f t="shared" si="108"/>
        <v>2201</v>
      </c>
      <c r="Q554">
        <f t="shared" si="108"/>
        <v>58</v>
      </c>
      <c r="R554">
        <f t="shared" si="108"/>
        <v>1734</v>
      </c>
      <c r="S554" s="21">
        <f t="shared" si="108"/>
        <v>3993</v>
      </c>
    </row>
    <row r="555" spans="2:19" ht="12.75">
      <c r="B555" t="s">
        <v>480</v>
      </c>
      <c r="C555" s="18">
        <v>137</v>
      </c>
      <c r="D555">
        <v>113</v>
      </c>
      <c r="E555">
        <v>3</v>
      </c>
      <c r="F555">
        <v>59</v>
      </c>
      <c r="G555" s="21">
        <f t="shared" si="106"/>
        <v>175</v>
      </c>
      <c r="H555" s="20"/>
      <c r="I555" s="18">
        <v>44</v>
      </c>
      <c r="J555">
        <v>0</v>
      </c>
      <c r="K555">
        <v>0</v>
      </c>
      <c r="L555">
        <v>0</v>
      </c>
      <c r="M555" s="21">
        <f t="shared" si="107"/>
        <v>0</v>
      </c>
      <c r="N555" s="20"/>
      <c r="O555" s="18">
        <f t="shared" si="108"/>
        <v>181</v>
      </c>
      <c r="P555">
        <f t="shared" si="108"/>
        <v>113</v>
      </c>
      <c r="Q555">
        <f t="shared" si="108"/>
        <v>3</v>
      </c>
      <c r="R555">
        <f t="shared" si="108"/>
        <v>59</v>
      </c>
      <c r="S555" s="21">
        <f t="shared" si="108"/>
        <v>175</v>
      </c>
    </row>
    <row r="556" spans="2:19" ht="12.75">
      <c r="B556" t="s">
        <v>481</v>
      </c>
      <c r="C556" s="18">
        <v>513</v>
      </c>
      <c r="D556">
        <v>534</v>
      </c>
      <c r="E556">
        <v>15</v>
      </c>
      <c r="F556">
        <v>353</v>
      </c>
      <c r="G556" s="21">
        <f t="shared" si="106"/>
        <v>902</v>
      </c>
      <c r="H556" s="20"/>
      <c r="I556" s="18">
        <v>235</v>
      </c>
      <c r="J556">
        <v>2</v>
      </c>
      <c r="K556">
        <v>0</v>
      </c>
      <c r="L556">
        <v>1</v>
      </c>
      <c r="M556" s="21">
        <f t="shared" si="107"/>
        <v>3</v>
      </c>
      <c r="N556" s="20"/>
      <c r="O556" s="18">
        <f t="shared" si="108"/>
        <v>748</v>
      </c>
      <c r="P556">
        <f t="shared" si="108"/>
        <v>536</v>
      </c>
      <c r="Q556">
        <f t="shared" si="108"/>
        <v>15</v>
      </c>
      <c r="R556">
        <f t="shared" si="108"/>
        <v>354</v>
      </c>
      <c r="S556" s="21">
        <f t="shared" si="108"/>
        <v>905</v>
      </c>
    </row>
    <row r="557" spans="2:19" ht="12.75">
      <c r="B557" t="s">
        <v>482</v>
      </c>
      <c r="C557" s="18">
        <v>375</v>
      </c>
      <c r="D557">
        <v>281</v>
      </c>
      <c r="E557">
        <v>8</v>
      </c>
      <c r="F557">
        <v>151</v>
      </c>
      <c r="G557" s="21">
        <f t="shared" si="106"/>
        <v>440</v>
      </c>
      <c r="H557" s="20"/>
      <c r="I557" s="18">
        <v>572</v>
      </c>
      <c r="J557">
        <v>3</v>
      </c>
      <c r="K557">
        <v>1</v>
      </c>
      <c r="L557">
        <v>11</v>
      </c>
      <c r="M557" s="21">
        <f t="shared" si="107"/>
        <v>15</v>
      </c>
      <c r="N557" s="20"/>
      <c r="O557" s="18">
        <f t="shared" si="108"/>
        <v>947</v>
      </c>
      <c r="P557">
        <f t="shared" si="108"/>
        <v>284</v>
      </c>
      <c r="Q557">
        <f t="shared" si="108"/>
        <v>9</v>
      </c>
      <c r="R557">
        <f t="shared" si="108"/>
        <v>162</v>
      </c>
      <c r="S557" s="21">
        <f t="shared" si="108"/>
        <v>455</v>
      </c>
    </row>
    <row r="558" spans="2:19" ht="12.75">
      <c r="B558" t="s">
        <v>265</v>
      </c>
      <c r="C558" s="18">
        <v>318</v>
      </c>
      <c r="D558">
        <v>297</v>
      </c>
      <c r="E558">
        <v>5</v>
      </c>
      <c r="F558">
        <v>145</v>
      </c>
      <c r="G558" s="21">
        <f t="shared" si="106"/>
        <v>447</v>
      </c>
      <c r="H558" s="20"/>
      <c r="I558" s="18">
        <v>150</v>
      </c>
      <c r="J558">
        <v>1</v>
      </c>
      <c r="K558">
        <v>0</v>
      </c>
      <c r="L558">
        <v>7</v>
      </c>
      <c r="M558" s="21">
        <f t="shared" si="107"/>
        <v>8</v>
      </c>
      <c r="N558" s="20"/>
      <c r="O558" s="18">
        <f t="shared" si="108"/>
        <v>468</v>
      </c>
      <c r="P558">
        <f t="shared" si="108"/>
        <v>298</v>
      </c>
      <c r="Q558">
        <f t="shared" si="108"/>
        <v>5</v>
      </c>
      <c r="R558">
        <f t="shared" si="108"/>
        <v>152</v>
      </c>
      <c r="S558" s="21">
        <f t="shared" si="108"/>
        <v>455</v>
      </c>
    </row>
    <row r="559" spans="2:19" ht="12.75">
      <c r="B559" t="s">
        <v>483</v>
      </c>
      <c r="C559" s="18">
        <v>510</v>
      </c>
      <c r="D559">
        <v>391</v>
      </c>
      <c r="E559">
        <v>7</v>
      </c>
      <c r="F559">
        <v>195</v>
      </c>
      <c r="G559" s="21">
        <f t="shared" si="106"/>
        <v>593</v>
      </c>
      <c r="H559" s="20"/>
      <c r="I559" s="18">
        <v>260</v>
      </c>
      <c r="J559">
        <v>0</v>
      </c>
      <c r="K559">
        <v>0</v>
      </c>
      <c r="L559">
        <v>9</v>
      </c>
      <c r="M559" s="21">
        <f t="shared" si="107"/>
        <v>9</v>
      </c>
      <c r="N559" s="20"/>
      <c r="O559" s="18">
        <f t="shared" si="108"/>
        <v>770</v>
      </c>
      <c r="P559">
        <f t="shared" si="108"/>
        <v>391</v>
      </c>
      <c r="Q559">
        <f t="shared" si="108"/>
        <v>7</v>
      </c>
      <c r="R559">
        <f t="shared" si="108"/>
        <v>204</v>
      </c>
      <c r="S559" s="21">
        <f t="shared" si="108"/>
        <v>602</v>
      </c>
    </row>
    <row r="560" spans="2:19" ht="12.75">
      <c r="B560" t="s">
        <v>484</v>
      </c>
      <c r="C560" s="18">
        <v>343</v>
      </c>
      <c r="D560">
        <v>173</v>
      </c>
      <c r="E560">
        <v>5</v>
      </c>
      <c r="F560">
        <v>105</v>
      </c>
      <c r="G560" s="21">
        <f t="shared" si="106"/>
        <v>283</v>
      </c>
      <c r="H560" s="20"/>
      <c r="I560" s="18">
        <v>492</v>
      </c>
      <c r="J560">
        <v>2</v>
      </c>
      <c r="K560">
        <v>0</v>
      </c>
      <c r="L560">
        <v>1</v>
      </c>
      <c r="M560" s="21">
        <f t="shared" si="107"/>
        <v>3</v>
      </c>
      <c r="N560" s="20"/>
      <c r="O560" s="18">
        <f t="shared" si="108"/>
        <v>835</v>
      </c>
      <c r="P560">
        <f t="shared" si="108"/>
        <v>175</v>
      </c>
      <c r="Q560">
        <f t="shared" si="108"/>
        <v>5</v>
      </c>
      <c r="R560">
        <f t="shared" si="108"/>
        <v>106</v>
      </c>
      <c r="S560" s="21">
        <f t="shared" si="108"/>
        <v>286</v>
      </c>
    </row>
    <row r="561" spans="2:19" ht="12.75">
      <c r="B561" t="s">
        <v>485</v>
      </c>
      <c r="C561" s="18">
        <v>385</v>
      </c>
      <c r="D561">
        <v>285</v>
      </c>
      <c r="E561">
        <v>8</v>
      </c>
      <c r="F561">
        <v>172</v>
      </c>
      <c r="G561" s="21">
        <f t="shared" si="106"/>
        <v>465</v>
      </c>
      <c r="H561" s="20"/>
      <c r="I561" s="18">
        <v>419</v>
      </c>
      <c r="J561">
        <v>2</v>
      </c>
      <c r="K561">
        <v>1</v>
      </c>
      <c r="L561">
        <v>14</v>
      </c>
      <c r="M561" s="21">
        <f t="shared" si="107"/>
        <v>17</v>
      </c>
      <c r="N561" s="20"/>
      <c r="O561" s="18">
        <f t="shared" si="108"/>
        <v>804</v>
      </c>
      <c r="P561">
        <f t="shared" si="108"/>
        <v>287</v>
      </c>
      <c r="Q561">
        <f t="shared" si="108"/>
        <v>9</v>
      </c>
      <c r="R561">
        <f t="shared" si="108"/>
        <v>186</v>
      </c>
      <c r="S561" s="21">
        <f t="shared" si="108"/>
        <v>482</v>
      </c>
    </row>
    <row r="562" spans="2:19" ht="12.75">
      <c r="B562" t="s">
        <v>486</v>
      </c>
      <c r="C562" s="18">
        <v>560</v>
      </c>
      <c r="D562">
        <v>435</v>
      </c>
      <c r="E562">
        <v>9</v>
      </c>
      <c r="F562">
        <v>218</v>
      </c>
      <c r="G562" s="21">
        <f t="shared" si="106"/>
        <v>662</v>
      </c>
      <c r="H562" s="20"/>
      <c r="I562" s="18">
        <v>562</v>
      </c>
      <c r="J562">
        <v>4</v>
      </c>
      <c r="K562">
        <v>0</v>
      </c>
      <c r="L562">
        <v>13</v>
      </c>
      <c r="M562" s="21">
        <f t="shared" si="107"/>
        <v>17</v>
      </c>
      <c r="N562" s="20"/>
      <c r="O562" s="18">
        <f t="shared" si="108"/>
        <v>1122</v>
      </c>
      <c r="P562">
        <f t="shared" si="108"/>
        <v>439</v>
      </c>
      <c r="Q562">
        <f t="shared" si="108"/>
        <v>9</v>
      </c>
      <c r="R562">
        <f t="shared" si="108"/>
        <v>231</v>
      </c>
      <c r="S562" s="21">
        <f t="shared" si="108"/>
        <v>679</v>
      </c>
    </row>
    <row r="563" spans="2:19" ht="12.75">
      <c r="B563" t="s">
        <v>487</v>
      </c>
      <c r="C563" s="18">
        <v>783</v>
      </c>
      <c r="D563">
        <v>550</v>
      </c>
      <c r="E563">
        <v>11</v>
      </c>
      <c r="F563">
        <v>355</v>
      </c>
      <c r="G563" s="21">
        <f t="shared" si="106"/>
        <v>916</v>
      </c>
      <c r="H563" s="20"/>
      <c r="I563" s="18">
        <v>683</v>
      </c>
      <c r="J563">
        <v>1</v>
      </c>
      <c r="K563">
        <v>0</v>
      </c>
      <c r="L563">
        <v>1</v>
      </c>
      <c r="M563" s="21">
        <f t="shared" si="107"/>
        <v>2</v>
      </c>
      <c r="N563" s="20"/>
      <c r="O563" s="18">
        <f t="shared" si="108"/>
        <v>1466</v>
      </c>
      <c r="P563">
        <f t="shared" si="108"/>
        <v>551</v>
      </c>
      <c r="Q563">
        <f t="shared" si="108"/>
        <v>11</v>
      </c>
      <c r="R563">
        <f t="shared" si="108"/>
        <v>356</v>
      </c>
      <c r="S563" s="21">
        <f t="shared" si="108"/>
        <v>918</v>
      </c>
    </row>
    <row r="564" spans="2:19" ht="12.75">
      <c r="B564" t="s">
        <v>488</v>
      </c>
      <c r="C564" s="18">
        <v>200</v>
      </c>
      <c r="D564">
        <v>117</v>
      </c>
      <c r="E564">
        <v>4</v>
      </c>
      <c r="F564">
        <v>102</v>
      </c>
      <c r="G564" s="21">
        <f t="shared" si="106"/>
        <v>223</v>
      </c>
      <c r="H564" s="20"/>
      <c r="I564" s="18">
        <v>354</v>
      </c>
      <c r="J564">
        <v>0</v>
      </c>
      <c r="K564">
        <v>1</v>
      </c>
      <c r="L564">
        <v>3</v>
      </c>
      <c r="M564" s="21">
        <f t="shared" si="107"/>
        <v>4</v>
      </c>
      <c r="N564" s="20"/>
      <c r="O564" s="18">
        <f t="shared" si="108"/>
        <v>554</v>
      </c>
      <c r="P564">
        <f t="shared" si="108"/>
        <v>117</v>
      </c>
      <c r="Q564">
        <f t="shared" si="108"/>
        <v>5</v>
      </c>
      <c r="R564">
        <f t="shared" si="108"/>
        <v>105</v>
      </c>
      <c r="S564" s="21">
        <f t="shared" si="108"/>
        <v>227</v>
      </c>
    </row>
    <row r="565" spans="2:19" ht="12.75">
      <c r="B565" t="s">
        <v>489</v>
      </c>
      <c r="C565" s="18">
        <v>1384</v>
      </c>
      <c r="D565">
        <v>934</v>
      </c>
      <c r="E565">
        <v>19</v>
      </c>
      <c r="F565">
        <v>512</v>
      </c>
      <c r="G565" s="21">
        <f t="shared" si="106"/>
        <v>1465</v>
      </c>
      <c r="H565" s="20"/>
      <c r="I565" s="18">
        <v>868</v>
      </c>
      <c r="J565">
        <v>8</v>
      </c>
      <c r="K565">
        <v>0</v>
      </c>
      <c r="L565">
        <v>23</v>
      </c>
      <c r="M565" s="21">
        <f t="shared" si="107"/>
        <v>31</v>
      </c>
      <c r="N565" s="20"/>
      <c r="O565" s="18">
        <f t="shared" si="108"/>
        <v>2252</v>
      </c>
      <c r="P565">
        <f t="shared" si="108"/>
        <v>942</v>
      </c>
      <c r="Q565">
        <f t="shared" si="108"/>
        <v>19</v>
      </c>
      <c r="R565">
        <f t="shared" si="108"/>
        <v>535</v>
      </c>
      <c r="S565" s="21">
        <f t="shared" si="108"/>
        <v>1496</v>
      </c>
    </row>
    <row r="566" spans="2:19" ht="12.75">
      <c r="B566" t="s">
        <v>490</v>
      </c>
      <c r="C566" s="18">
        <v>2000</v>
      </c>
      <c r="D566">
        <v>1683</v>
      </c>
      <c r="E566">
        <v>28</v>
      </c>
      <c r="F566">
        <v>877</v>
      </c>
      <c r="G566" s="21">
        <f t="shared" si="106"/>
        <v>2588</v>
      </c>
      <c r="H566" s="20"/>
      <c r="I566" s="18">
        <v>322</v>
      </c>
      <c r="J566">
        <v>6</v>
      </c>
      <c r="K566">
        <v>1</v>
      </c>
      <c r="L566">
        <v>8</v>
      </c>
      <c r="M566" s="21">
        <f t="shared" si="107"/>
        <v>15</v>
      </c>
      <c r="N566" s="20"/>
      <c r="O566" s="18">
        <f t="shared" si="108"/>
        <v>2322</v>
      </c>
      <c r="P566">
        <f t="shared" si="108"/>
        <v>1689</v>
      </c>
      <c r="Q566">
        <f t="shared" si="108"/>
        <v>29</v>
      </c>
      <c r="R566">
        <f t="shared" si="108"/>
        <v>885</v>
      </c>
      <c r="S566" s="21">
        <f t="shared" si="108"/>
        <v>2603</v>
      </c>
    </row>
    <row r="567" spans="2:19" ht="12.75">
      <c r="B567" t="s">
        <v>491</v>
      </c>
      <c r="C567" s="18">
        <v>319</v>
      </c>
      <c r="D567">
        <v>110</v>
      </c>
      <c r="E567">
        <v>1</v>
      </c>
      <c r="F567">
        <v>70</v>
      </c>
      <c r="G567" s="21">
        <f t="shared" si="106"/>
        <v>181</v>
      </c>
      <c r="H567" s="20"/>
      <c r="I567" s="18">
        <v>676</v>
      </c>
      <c r="J567">
        <v>1</v>
      </c>
      <c r="K567">
        <v>0</v>
      </c>
      <c r="L567">
        <v>9</v>
      </c>
      <c r="M567" s="21">
        <f t="shared" si="107"/>
        <v>10</v>
      </c>
      <c r="N567" s="20"/>
      <c r="O567" s="18">
        <f t="shared" si="108"/>
        <v>995</v>
      </c>
      <c r="P567">
        <f t="shared" si="108"/>
        <v>111</v>
      </c>
      <c r="Q567">
        <f t="shared" si="108"/>
        <v>1</v>
      </c>
      <c r="R567">
        <f t="shared" si="108"/>
        <v>79</v>
      </c>
      <c r="S567" s="21">
        <f t="shared" si="108"/>
        <v>191</v>
      </c>
    </row>
    <row r="568" spans="2:19" ht="12.75">
      <c r="B568" t="s">
        <v>492</v>
      </c>
      <c r="C568" s="18">
        <v>108</v>
      </c>
      <c r="D568">
        <v>93</v>
      </c>
      <c r="E568">
        <v>1</v>
      </c>
      <c r="F568">
        <v>39</v>
      </c>
      <c r="G568" s="21">
        <f t="shared" si="106"/>
        <v>133</v>
      </c>
      <c r="H568" s="20"/>
      <c r="I568" s="18">
        <v>314</v>
      </c>
      <c r="J568">
        <v>2</v>
      </c>
      <c r="K568">
        <v>1</v>
      </c>
      <c r="L568">
        <v>7</v>
      </c>
      <c r="M568" s="21">
        <f t="shared" si="107"/>
        <v>10</v>
      </c>
      <c r="N568" s="20"/>
      <c r="O568" s="18">
        <f t="shared" si="108"/>
        <v>422</v>
      </c>
      <c r="P568">
        <f t="shared" si="108"/>
        <v>95</v>
      </c>
      <c r="Q568">
        <f t="shared" si="108"/>
        <v>2</v>
      </c>
      <c r="R568">
        <f t="shared" si="108"/>
        <v>46</v>
      </c>
      <c r="S568" s="21">
        <f t="shared" si="108"/>
        <v>143</v>
      </c>
    </row>
    <row r="569" spans="2:19" ht="12.75">
      <c r="B569" t="s">
        <v>493</v>
      </c>
      <c r="C569" s="18">
        <v>88</v>
      </c>
      <c r="D569">
        <v>112</v>
      </c>
      <c r="E569">
        <v>1</v>
      </c>
      <c r="F569">
        <v>29</v>
      </c>
      <c r="G569" s="21">
        <f t="shared" si="106"/>
        <v>142</v>
      </c>
      <c r="H569" s="20"/>
      <c r="I569" s="18">
        <v>62</v>
      </c>
      <c r="J569">
        <v>1</v>
      </c>
      <c r="K569">
        <v>0</v>
      </c>
      <c r="L569">
        <v>1</v>
      </c>
      <c r="M569" s="21">
        <f t="shared" si="107"/>
        <v>2</v>
      </c>
      <c r="N569" s="20"/>
      <c r="O569" s="18">
        <f t="shared" si="108"/>
        <v>150</v>
      </c>
      <c r="P569">
        <f t="shared" si="108"/>
        <v>113</v>
      </c>
      <c r="Q569">
        <f t="shared" si="108"/>
        <v>1</v>
      </c>
      <c r="R569">
        <f t="shared" si="108"/>
        <v>30</v>
      </c>
      <c r="S569" s="21">
        <f t="shared" si="108"/>
        <v>144</v>
      </c>
    </row>
    <row r="570" spans="2:19" ht="12.75">
      <c r="B570" t="s">
        <v>494</v>
      </c>
      <c r="C570" s="18">
        <v>96</v>
      </c>
      <c r="D570">
        <v>67</v>
      </c>
      <c r="E570">
        <v>2</v>
      </c>
      <c r="F570">
        <v>51</v>
      </c>
      <c r="G570" s="21">
        <f t="shared" si="106"/>
        <v>120</v>
      </c>
      <c r="H570" s="20"/>
      <c r="I570" s="18">
        <v>298</v>
      </c>
      <c r="J570">
        <v>1</v>
      </c>
      <c r="K570">
        <v>0</v>
      </c>
      <c r="L570">
        <v>16</v>
      </c>
      <c r="M570" s="21">
        <f t="shared" si="107"/>
        <v>17</v>
      </c>
      <c r="N570" s="20"/>
      <c r="O570" s="18">
        <f t="shared" si="108"/>
        <v>394</v>
      </c>
      <c r="P570">
        <f t="shared" si="108"/>
        <v>68</v>
      </c>
      <c r="Q570">
        <f t="shared" si="108"/>
        <v>2</v>
      </c>
      <c r="R570">
        <f t="shared" si="108"/>
        <v>67</v>
      </c>
      <c r="S570" s="21">
        <f t="shared" si="108"/>
        <v>137</v>
      </c>
    </row>
    <row r="571" spans="2:19" ht="12.75">
      <c r="B571" t="s">
        <v>495</v>
      </c>
      <c r="C571" s="18">
        <v>130</v>
      </c>
      <c r="D571">
        <v>70</v>
      </c>
      <c r="E571">
        <v>2</v>
      </c>
      <c r="F571">
        <v>52</v>
      </c>
      <c r="G571" s="21">
        <f t="shared" si="106"/>
        <v>124</v>
      </c>
      <c r="H571" s="20"/>
      <c r="I571" s="18">
        <v>104</v>
      </c>
      <c r="J571">
        <v>0</v>
      </c>
      <c r="K571">
        <v>0</v>
      </c>
      <c r="L571">
        <v>0</v>
      </c>
      <c r="M571" s="21">
        <f t="shared" si="107"/>
        <v>0</v>
      </c>
      <c r="N571" s="20"/>
      <c r="O571" s="18">
        <f t="shared" si="108"/>
        <v>234</v>
      </c>
      <c r="P571">
        <f t="shared" si="108"/>
        <v>70</v>
      </c>
      <c r="Q571">
        <f t="shared" si="108"/>
        <v>2</v>
      </c>
      <c r="R571">
        <f t="shared" si="108"/>
        <v>52</v>
      </c>
      <c r="S571" s="21">
        <f t="shared" si="108"/>
        <v>124</v>
      </c>
    </row>
    <row r="572" spans="2:19" ht="12.75">
      <c r="B572" t="s">
        <v>496</v>
      </c>
      <c r="C572" s="18">
        <v>393</v>
      </c>
      <c r="D572">
        <v>84</v>
      </c>
      <c r="E572">
        <v>4</v>
      </c>
      <c r="F572">
        <v>53</v>
      </c>
      <c r="G572" s="21">
        <f t="shared" si="106"/>
        <v>141</v>
      </c>
      <c r="H572" s="20"/>
      <c r="I572" s="18">
        <v>1429</v>
      </c>
      <c r="J572">
        <v>4</v>
      </c>
      <c r="K572">
        <v>2</v>
      </c>
      <c r="L572">
        <v>4</v>
      </c>
      <c r="M572" s="21">
        <f t="shared" si="107"/>
        <v>10</v>
      </c>
      <c r="N572" s="20"/>
      <c r="O572" s="18">
        <f t="shared" si="108"/>
        <v>1822</v>
      </c>
      <c r="P572">
        <f t="shared" si="108"/>
        <v>88</v>
      </c>
      <c r="Q572">
        <f t="shared" si="108"/>
        <v>6</v>
      </c>
      <c r="R572">
        <f t="shared" si="108"/>
        <v>57</v>
      </c>
      <c r="S572" s="21">
        <f t="shared" si="108"/>
        <v>151</v>
      </c>
    </row>
    <row r="573" spans="1:19" s="2" customFormat="1" ht="12.75">
      <c r="A573" s="22"/>
      <c r="B573" s="23" t="s">
        <v>497</v>
      </c>
      <c r="C573" s="24">
        <v>411</v>
      </c>
      <c r="D573" s="25">
        <v>74</v>
      </c>
      <c r="E573" s="25">
        <v>0</v>
      </c>
      <c r="F573" s="25">
        <v>49</v>
      </c>
      <c r="G573" s="25">
        <f t="shared" si="106"/>
        <v>123</v>
      </c>
      <c r="H573" s="21"/>
      <c r="I573" s="24">
        <v>576</v>
      </c>
      <c r="J573" s="25">
        <v>3</v>
      </c>
      <c r="K573" s="25">
        <v>1</v>
      </c>
      <c r="L573" s="25">
        <v>4</v>
      </c>
      <c r="M573" s="25">
        <f t="shared" si="107"/>
        <v>8</v>
      </c>
      <c r="N573" s="21"/>
      <c r="O573" s="24">
        <f t="shared" si="108"/>
        <v>987</v>
      </c>
      <c r="P573" s="25">
        <f t="shared" si="108"/>
        <v>77</v>
      </c>
      <c r="Q573" s="25">
        <f t="shared" si="108"/>
        <v>1</v>
      </c>
      <c r="R573" s="25">
        <f t="shared" si="108"/>
        <v>53</v>
      </c>
      <c r="S573" s="25">
        <f t="shared" si="108"/>
        <v>131</v>
      </c>
    </row>
    <row r="574" spans="2:19" ht="12.75">
      <c r="B574" t="s">
        <v>25</v>
      </c>
      <c r="C574" s="18">
        <f>SUM(C554:C573)</f>
        <v>13197</v>
      </c>
      <c r="D574">
        <f>SUM(D554:D573)</f>
        <v>8602</v>
      </c>
      <c r="E574">
        <f>SUM(E554:E573)</f>
        <v>185</v>
      </c>
      <c r="F574">
        <f>SUM(F554:F573)</f>
        <v>5242</v>
      </c>
      <c r="G574" s="21">
        <f>SUM(G554:G573)</f>
        <v>14029</v>
      </c>
      <c r="H574" s="20"/>
      <c r="I574" s="18">
        <f>SUM(I554:I573)</f>
        <v>10519</v>
      </c>
      <c r="J574">
        <f>SUM(J554:J573)</f>
        <v>43</v>
      </c>
      <c r="K574">
        <f>SUM(K554:K573)</f>
        <v>14</v>
      </c>
      <c r="L574">
        <f>SUM(L554:L573)</f>
        <v>211</v>
      </c>
      <c r="M574" s="21">
        <f>SUM(M554:M573)</f>
        <v>268</v>
      </c>
      <c r="N574" s="20"/>
      <c r="O574" s="18">
        <f t="shared" si="108"/>
        <v>23716</v>
      </c>
      <c r="P574">
        <f t="shared" si="108"/>
        <v>8645</v>
      </c>
      <c r="Q574">
        <f t="shared" si="108"/>
        <v>199</v>
      </c>
      <c r="R574">
        <f t="shared" si="108"/>
        <v>5453</v>
      </c>
      <c r="S574" s="21">
        <f t="shared" si="108"/>
        <v>14297</v>
      </c>
    </row>
    <row r="575" spans="1:19" ht="12.75">
      <c r="A575" s="1" t="s">
        <v>498</v>
      </c>
      <c r="C575" s="18"/>
      <c r="G575" s="21"/>
      <c r="H575" s="20"/>
      <c r="I575" s="18"/>
      <c r="M575" s="21"/>
      <c r="N575" s="20"/>
      <c r="O575" s="18"/>
      <c r="S575" s="21"/>
    </row>
    <row r="576" spans="2:19" ht="12.75">
      <c r="B576" t="s">
        <v>11</v>
      </c>
      <c r="C576" s="18">
        <v>18331</v>
      </c>
      <c r="D576">
        <v>2920</v>
      </c>
      <c r="E576">
        <v>64</v>
      </c>
      <c r="F576">
        <v>2187</v>
      </c>
      <c r="G576" s="21">
        <f aca="true" t="shared" si="109" ref="G576:G592">SUM(D576:F576)</f>
        <v>5171</v>
      </c>
      <c r="H576" s="20"/>
      <c r="I576" s="18">
        <v>2864</v>
      </c>
      <c r="J576">
        <v>98</v>
      </c>
      <c r="K576">
        <v>3</v>
      </c>
      <c r="L576">
        <v>256</v>
      </c>
      <c r="M576" s="21">
        <f aca="true" t="shared" si="110" ref="M576:M592">SUM(J576:L576)</f>
        <v>357</v>
      </c>
      <c r="N576" s="20"/>
      <c r="O576" s="18">
        <f aca="true" t="shared" si="111" ref="O576:S593">C576+I576</f>
        <v>21195</v>
      </c>
      <c r="P576">
        <f t="shared" si="111"/>
        <v>3018</v>
      </c>
      <c r="Q576">
        <f t="shared" si="111"/>
        <v>67</v>
      </c>
      <c r="R576">
        <f t="shared" si="111"/>
        <v>2443</v>
      </c>
      <c r="S576" s="21">
        <f t="shared" si="111"/>
        <v>5528</v>
      </c>
    </row>
    <row r="577" spans="2:19" ht="12.75">
      <c r="B577" t="s">
        <v>499</v>
      </c>
      <c r="C577" s="18">
        <v>948</v>
      </c>
      <c r="D577">
        <v>489</v>
      </c>
      <c r="E577">
        <v>13</v>
      </c>
      <c r="F577">
        <v>321</v>
      </c>
      <c r="G577" s="21">
        <f t="shared" si="109"/>
        <v>823</v>
      </c>
      <c r="H577" s="20"/>
      <c r="I577" s="18">
        <v>1513</v>
      </c>
      <c r="J577">
        <v>196</v>
      </c>
      <c r="K577">
        <v>3</v>
      </c>
      <c r="L577">
        <v>133</v>
      </c>
      <c r="M577" s="21">
        <f t="shared" si="110"/>
        <v>332</v>
      </c>
      <c r="N577" s="20"/>
      <c r="O577" s="18">
        <f t="shared" si="111"/>
        <v>2461</v>
      </c>
      <c r="P577">
        <f t="shared" si="111"/>
        <v>685</v>
      </c>
      <c r="Q577">
        <f t="shared" si="111"/>
        <v>16</v>
      </c>
      <c r="R577">
        <f t="shared" si="111"/>
        <v>454</v>
      </c>
      <c r="S577" s="21">
        <f t="shared" si="111"/>
        <v>1155</v>
      </c>
    </row>
    <row r="578" spans="2:19" ht="12.75">
      <c r="B578" t="s">
        <v>500</v>
      </c>
      <c r="C578" s="18">
        <v>1586</v>
      </c>
      <c r="D578">
        <v>888</v>
      </c>
      <c r="E578">
        <v>17</v>
      </c>
      <c r="F578">
        <v>644</v>
      </c>
      <c r="G578" s="21">
        <f t="shared" si="109"/>
        <v>1549</v>
      </c>
      <c r="H578" s="20"/>
      <c r="I578" s="18">
        <v>2243</v>
      </c>
      <c r="J578">
        <v>332</v>
      </c>
      <c r="K578">
        <v>1</v>
      </c>
      <c r="L578">
        <v>303</v>
      </c>
      <c r="M578" s="21">
        <f t="shared" si="110"/>
        <v>636</v>
      </c>
      <c r="N578" s="20"/>
      <c r="O578" s="18">
        <f t="shared" si="111"/>
        <v>3829</v>
      </c>
      <c r="P578">
        <f t="shared" si="111"/>
        <v>1220</v>
      </c>
      <c r="Q578">
        <f t="shared" si="111"/>
        <v>18</v>
      </c>
      <c r="R578">
        <f t="shared" si="111"/>
        <v>947</v>
      </c>
      <c r="S578" s="21">
        <f t="shared" si="111"/>
        <v>2185</v>
      </c>
    </row>
    <row r="579" spans="2:19" ht="12.75">
      <c r="B579" t="s">
        <v>501</v>
      </c>
      <c r="C579" s="18">
        <v>418</v>
      </c>
      <c r="D579">
        <v>121</v>
      </c>
      <c r="E579">
        <v>4</v>
      </c>
      <c r="F579">
        <v>58</v>
      </c>
      <c r="G579" s="21">
        <f t="shared" si="109"/>
        <v>183</v>
      </c>
      <c r="H579" s="20"/>
      <c r="I579" s="18">
        <v>474</v>
      </c>
      <c r="J579">
        <v>57</v>
      </c>
      <c r="K579">
        <v>1</v>
      </c>
      <c r="L579">
        <v>17</v>
      </c>
      <c r="M579" s="21">
        <f t="shared" si="110"/>
        <v>75</v>
      </c>
      <c r="N579" s="20"/>
      <c r="O579" s="18">
        <f t="shared" si="111"/>
        <v>892</v>
      </c>
      <c r="P579">
        <f t="shared" si="111"/>
        <v>178</v>
      </c>
      <c r="Q579">
        <f t="shared" si="111"/>
        <v>5</v>
      </c>
      <c r="R579">
        <f t="shared" si="111"/>
        <v>75</v>
      </c>
      <c r="S579" s="21">
        <f t="shared" si="111"/>
        <v>258</v>
      </c>
    </row>
    <row r="580" spans="2:19" ht="12.75">
      <c r="B580" t="s">
        <v>502</v>
      </c>
      <c r="C580" s="18">
        <v>421</v>
      </c>
      <c r="D580">
        <v>319</v>
      </c>
      <c r="E580">
        <v>7</v>
      </c>
      <c r="F580">
        <v>160</v>
      </c>
      <c r="G580" s="21">
        <f t="shared" si="109"/>
        <v>486</v>
      </c>
      <c r="H580" s="20"/>
      <c r="I580" s="18">
        <v>806</v>
      </c>
      <c r="J580">
        <v>267</v>
      </c>
      <c r="K580">
        <v>3</v>
      </c>
      <c r="L580">
        <v>154</v>
      </c>
      <c r="M580" s="21">
        <f t="shared" si="110"/>
        <v>424</v>
      </c>
      <c r="N580" s="20"/>
      <c r="O580" s="18">
        <f t="shared" si="111"/>
        <v>1227</v>
      </c>
      <c r="P580">
        <f t="shared" si="111"/>
        <v>586</v>
      </c>
      <c r="Q580">
        <f t="shared" si="111"/>
        <v>10</v>
      </c>
      <c r="R580">
        <f t="shared" si="111"/>
        <v>314</v>
      </c>
      <c r="S580" s="21">
        <f t="shared" si="111"/>
        <v>910</v>
      </c>
    </row>
    <row r="581" spans="2:19" ht="12.75">
      <c r="B581" t="s">
        <v>492</v>
      </c>
      <c r="C581" s="18">
        <v>875</v>
      </c>
      <c r="D581">
        <v>530</v>
      </c>
      <c r="E581">
        <v>5</v>
      </c>
      <c r="F581">
        <v>315</v>
      </c>
      <c r="G581" s="21">
        <f t="shared" si="109"/>
        <v>850</v>
      </c>
      <c r="H581" s="20"/>
      <c r="I581" s="18">
        <v>2280</v>
      </c>
      <c r="J581">
        <v>488</v>
      </c>
      <c r="K581">
        <v>2</v>
      </c>
      <c r="L581">
        <v>327</v>
      </c>
      <c r="M581" s="21">
        <f t="shared" si="110"/>
        <v>817</v>
      </c>
      <c r="N581" s="20"/>
      <c r="O581" s="18">
        <f t="shared" si="111"/>
        <v>3155</v>
      </c>
      <c r="P581">
        <f t="shared" si="111"/>
        <v>1018</v>
      </c>
      <c r="Q581">
        <f t="shared" si="111"/>
        <v>7</v>
      </c>
      <c r="R581">
        <f t="shared" si="111"/>
        <v>642</v>
      </c>
      <c r="S581" s="21">
        <f t="shared" si="111"/>
        <v>1667</v>
      </c>
    </row>
    <row r="582" spans="2:19" ht="12.75">
      <c r="B582" t="s">
        <v>503</v>
      </c>
      <c r="C582" s="18">
        <v>402</v>
      </c>
      <c r="D582">
        <v>192</v>
      </c>
      <c r="E582">
        <v>6</v>
      </c>
      <c r="F582">
        <v>133</v>
      </c>
      <c r="G582" s="21">
        <f t="shared" si="109"/>
        <v>331</v>
      </c>
      <c r="H582" s="20"/>
      <c r="I582" s="18">
        <v>550</v>
      </c>
      <c r="J582">
        <v>98</v>
      </c>
      <c r="K582">
        <v>2</v>
      </c>
      <c r="L582">
        <v>70</v>
      </c>
      <c r="M582" s="21">
        <f t="shared" si="110"/>
        <v>170</v>
      </c>
      <c r="N582" s="20"/>
      <c r="O582" s="18">
        <f t="shared" si="111"/>
        <v>952</v>
      </c>
      <c r="P582">
        <f t="shared" si="111"/>
        <v>290</v>
      </c>
      <c r="Q582">
        <f t="shared" si="111"/>
        <v>8</v>
      </c>
      <c r="R582">
        <f t="shared" si="111"/>
        <v>203</v>
      </c>
      <c r="S582" s="21">
        <f t="shared" si="111"/>
        <v>501</v>
      </c>
    </row>
    <row r="583" spans="2:19" ht="12.75">
      <c r="B583" t="s">
        <v>504</v>
      </c>
      <c r="C583" s="18">
        <v>482</v>
      </c>
      <c r="D583">
        <v>270</v>
      </c>
      <c r="E583">
        <v>1</v>
      </c>
      <c r="F583">
        <v>163</v>
      </c>
      <c r="G583" s="21">
        <f t="shared" si="109"/>
        <v>434</v>
      </c>
      <c r="H583" s="20"/>
      <c r="I583" s="18">
        <v>536</v>
      </c>
      <c r="J583">
        <v>135</v>
      </c>
      <c r="K583">
        <v>0</v>
      </c>
      <c r="L583">
        <v>126</v>
      </c>
      <c r="M583" s="21">
        <f t="shared" si="110"/>
        <v>261</v>
      </c>
      <c r="N583" s="20"/>
      <c r="O583" s="18">
        <f t="shared" si="111"/>
        <v>1018</v>
      </c>
      <c r="P583">
        <f t="shared" si="111"/>
        <v>405</v>
      </c>
      <c r="Q583">
        <f t="shared" si="111"/>
        <v>1</v>
      </c>
      <c r="R583">
        <f t="shared" si="111"/>
        <v>289</v>
      </c>
      <c r="S583" s="21">
        <f t="shared" si="111"/>
        <v>695</v>
      </c>
    </row>
    <row r="584" spans="2:19" ht="12.75">
      <c r="B584" t="s">
        <v>505</v>
      </c>
      <c r="C584" s="18">
        <v>818</v>
      </c>
      <c r="D584">
        <v>312</v>
      </c>
      <c r="E584">
        <v>12</v>
      </c>
      <c r="F584">
        <v>204</v>
      </c>
      <c r="G584" s="21">
        <f t="shared" si="109"/>
        <v>528</v>
      </c>
      <c r="H584" s="20"/>
      <c r="I584" s="18">
        <v>1641</v>
      </c>
      <c r="J584">
        <v>165</v>
      </c>
      <c r="K584">
        <v>3</v>
      </c>
      <c r="L584">
        <v>141</v>
      </c>
      <c r="M584" s="21">
        <f t="shared" si="110"/>
        <v>309</v>
      </c>
      <c r="N584" s="20"/>
      <c r="O584" s="18">
        <f t="shared" si="111"/>
        <v>2459</v>
      </c>
      <c r="P584">
        <f t="shared" si="111"/>
        <v>477</v>
      </c>
      <c r="Q584">
        <f t="shared" si="111"/>
        <v>15</v>
      </c>
      <c r="R584">
        <f t="shared" si="111"/>
        <v>345</v>
      </c>
      <c r="S584" s="21">
        <f t="shared" si="111"/>
        <v>837</v>
      </c>
    </row>
    <row r="585" spans="2:19" ht="12.75">
      <c r="B585" t="s">
        <v>506</v>
      </c>
      <c r="C585" s="18">
        <v>1042</v>
      </c>
      <c r="D585">
        <v>639</v>
      </c>
      <c r="E585">
        <v>8</v>
      </c>
      <c r="F585">
        <v>368</v>
      </c>
      <c r="G585" s="21">
        <f t="shared" si="109"/>
        <v>1015</v>
      </c>
      <c r="H585" s="20"/>
      <c r="I585" s="18">
        <v>855</v>
      </c>
      <c r="J585">
        <v>262</v>
      </c>
      <c r="K585">
        <v>6</v>
      </c>
      <c r="L585">
        <v>194</v>
      </c>
      <c r="M585" s="21">
        <f t="shared" si="110"/>
        <v>462</v>
      </c>
      <c r="N585" s="20"/>
      <c r="O585" s="18">
        <f t="shared" si="111"/>
        <v>1897</v>
      </c>
      <c r="P585">
        <f t="shared" si="111"/>
        <v>901</v>
      </c>
      <c r="Q585">
        <f t="shared" si="111"/>
        <v>14</v>
      </c>
      <c r="R585">
        <f t="shared" si="111"/>
        <v>562</v>
      </c>
      <c r="S585" s="21">
        <f t="shared" si="111"/>
        <v>1477</v>
      </c>
    </row>
    <row r="586" spans="2:19" ht="12.75">
      <c r="B586" t="s">
        <v>507</v>
      </c>
      <c r="C586" s="18">
        <v>551</v>
      </c>
      <c r="D586">
        <v>332</v>
      </c>
      <c r="E586">
        <v>2</v>
      </c>
      <c r="F586">
        <v>185</v>
      </c>
      <c r="G586" s="21">
        <f t="shared" si="109"/>
        <v>519</v>
      </c>
      <c r="H586" s="20"/>
      <c r="I586" s="18">
        <v>896</v>
      </c>
      <c r="J586">
        <v>191</v>
      </c>
      <c r="K586">
        <v>0</v>
      </c>
      <c r="L586">
        <v>121</v>
      </c>
      <c r="M586" s="21">
        <f t="shared" si="110"/>
        <v>312</v>
      </c>
      <c r="N586" s="20"/>
      <c r="O586" s="18">
        <f t="shared" si="111"/>
        <v>1447</v>
      </c>
      <c r="P586">
        <f t="shared" si="111"/>
        <v>523</v>
      </c>
      <c r="Q586">
        <f t="shared" si="111"/>
        <v>2</v>
      </c>
      <c r="R586">
        <f t="shared" si="111"/>
        <v>306</v>
      </c>
      <c r="S586" s="21">
        <f t="shared" si="111"/>
        <v>831</v>
      </c>
    </row>
    <row r="587" spans="2:19" ht="12.75">
      <c r="B587" t="s">
        <v>508</v>
      </c>
      <c r="C587" s="18">
        <v>144</v>
      </c>
      <c r="D587">
        <v>47</v>
      </c>
      <c r="E587">
        <v>1</v>
      </c>
      <c r="F587">
        <v>39</v>
      </c>
      <c r="G587" s="21">
        <f t="shared" si="109"/>
        <v>87</v>
      </c>
      <c r="H587" s="20"/>
      <c r="I587" s="18">
        <v>76</v>
      </c>
      <c r="J587">
        <v>36</v>
      </c>
      <c r="K587">
        <v>0</v>
      </c>
      <c r="L587">
        <v>24</v>
      </c>
      <c r="M587" s="21">
        <f t="shared" si="110"/>
        <v>60</v>
      </c>
      <c r="N587" s="20"/>
      <c r="O587" s="18">
        <f t="shared" si="111"/>
        <v>220</v>
      </c>
      <c r="P587">
        <f t="shared" si="111"/>
        <v>83</v>
      </c>
      <c r="Q587">
        <f t="shared" si="111"/>
        <v>1</v>
      </c>
      <c r="R587">
        <f t="shared" si="111"/>
        <v>63</v>
      </c>
      <c r="S587" s="21">
        <f t="shared" si="111"/>
        <v>147</v>
      </c>
    </row>
    <row r="588" spans="2:19" ht="12.75">
      <c r="B588" t="s">
        <v>509</v>
      </c>
      <c r="C588" s="18">
        <v>9074</v>
      </c>
      <c r="D588">
        <v>2850</v>
      </c>
      <c r="E588">
        <v>58</v>
      </c>
      <c r="F588">
        <v>1783</v>
      </c>
      <c r="G588" s="21">
        <f t="shared" si="109"/>
        <v>4691</v>
      </c>
      <c r="H588" s="20"/>
      <c r="I588" s="18">
        <v>845</v>
      </c>
      <c r="J588">
        <v>280</v>
      </c>
      <c r="K588">
        <v>3</v>
      </c>
      <c r="L588">
        <v>323</v>
      </c>
      <c r="M588" s="21">
        <f t="shared" si="110"/>
        <v>606</v>
      </c>
      <c r="N588" s="20"/>
      <c r="O588" s="18">
        <f t="shared" si="111"/>
        <v>9919</v>
      </c>
      <c r="P588">
        <f t="shared" si="111"/>
        <v>3130</v>
      </c>
      <c r="Q588">
        <f t="shared" si="111"/>
        <v>61</v>
      </c>
      <c r="R588">
        <f t="shared" si="111"/>
        <v>2106</v>
      </c>
      <c r="S588" s="21">
        <f t="shared" si="111"/>
        <v>5297</v>
      </c>
    </row>
    <row r="589" spans="2:19" ht="12.75">
      <c r="B589" t="s">
        <v>510</v>
      </c>
      <c r="C589" s="18">
        <v>5106</v>
      </c>
      <c r="D589">
        <v>2523</v>
      </c>
      <c r="E589">
        <v>39</v>
      </c>
      <c r="F589">
        <v>1767</v>
      </c>
      <c r="G589" s="21">
        <f t="shared" si="109"/>
        <v>4329</v>
      </c>
      <c r="H589" s="20"/>
      <c r="I589" s="18">
        <v>330</v>
      </c>
      <c r="J589">
        <v>81</v>
      </c>
      <c r="K589">
        <v>2</v>
      </c>
      <c r="L589">
        <v>186</v>
      </c>
      <c r="M589" s="21">
        <f t="shared" si="110"/>
        <v>269</v>
      </c>
      <c r="N589" s="20"/>
      <c r="O589" s="18">
        <f t="shared" si="111"/>
        <v>5436</v>
      </c>
      <c r="P589">
        <f t="shared" si="111"/>
        <v>2604</v>
      </c>
      <c r="Q589">
        <f t="shared" si="111"/>
        <v>41</v>
      </c>
      <c r="R589">
        <f t="shared" si="111"/>
        <v>1953</v>
      </c>
      <c r="S589" s="21">
        <f t="shared" si="111"/>
        <v>4598</v>
      </c>
    </row>
    <row r="590" spans="2:19" ht="12.75">
      <c r="B590" t="s">
        <v>511</v>
      </c>
      <c r="C590" s="18">
        <v>434</v>
      </c>
      <c r="D590">
        <v>280</v>
      </c>
      <c r="E590">
        <v>6</v>
      </c>
      <c r="F590">
        <v>261</v>
      </c>
      <c r="G590" s="21">
        <f t="shared" si="109"/>
        <v>547</v>
      </c>
      <c r="H590" s="20"/>
      <c r="I590" s="18">
        <v>431</v>
      </c>
      <c r="J590">
        <v>76</v>
      </c>
      <c r="K590">
        <v>1</v>
      </c>
      <c r="L590">
        <v>81</v>
      </c>
      <c r="M590" s="21">
        <f t="shared" si="110"/>
        <v>158</v>
      </c>
      <c r="N590" s="20"/>
      <c r="O590" s="18">
        <f t="shared" si="111"/>
        <v>865</v>
      </c>
      <c r="P590">
        <f t="shared" si="111"/>
        <v>356</v>
      </c>
      <c r="Q590">
        <f t="shared" si="111"/>
        <v>7</v>
      </c>
      <c r="R590">
        <f t="shared" si="111"/>
        <v>342</v>
      </c>
      <c r="S590" s="21">
        <f t="shared" si="111"/>
        <v>705</v>
      </c>
    </row>
    <row r="591" spans="2:19" ht="12.75">
      <c r="B591" t="s">
        <v>512</v>
      </c>
      <c r="C591" s="18">
        <v>217</v>
      </c>
      <c r="D591">
        <v>141</v>
      </c>
      <c r="E591">
        <v>4</v>
      </c>
      <c r="F591">
        <v>116</v>
      </c>
      <c r="G591" s="21">
        <f t="shared" si="109"/>
        <v>261</v>
      </c>
      <c r="H591" s="20"/>
      <c r="I591" s="18">
        <v>89</v>
      </c>
      <c r="J591">
        <v>31</v>
      </c>
      <c r="K591">
        <v>0</v>
      </c>
      <c r="L591">
        <v>18</v>
      </c>
      <c r="M591" s="21">
        <f t="shared" si="110"/>
        <v>49</v>
      </c>
      <c r="N591" s="20"/>
      <c r="O591" s="18">
        <f t="shared" si="111"/>
        <v>306</v>
      </c>
      <c r="P591">
        <f t="shared" si="111"/>
        <v>172</v>
      </c>
      <c r="Q591">
        <f t="shared" si="111"/>
        <v>4</v>
      </c>
      <c r="R591">
        <f t="shared" si="111"/>
        <v>134</v>
      </c>
      <c r="S591" s="21">
        <f t="shared" si="111"/>
        <v>310</v>
      </c>
    </row>
    <row r="592" spans="1:19" s="2" customFormat="1" ht="12.75">
      <c r="A592" s="22"/>
      <c r="B592" s="23" t="s">
        <v>513</v>
      </c>
      <c r="C592" s="24">
        <v>108</v>
      </c>
      <c r="D592" s="25">
        <v>65</v>
      </c>
      <c r="E592" s="25">
        <v>0</v>
      </c>
      <c r="F592" s="25">
        <v>44</v>
      </c>
      <c r="G592" s="25">
        <f t="shared" si="109"/>
        <v>109</v>
      </c>
      <c r="H592" s="21"/>
      <c r="I592" s="24">
        <v>166</v>
      </c>
      <c r="J592" s="25">
        <v>39</v>
      </c>
      <c r="K592" s="25">
        <v>1</v>
      </c>
      <c r="L592" s="25">
        <v>14</v>
      </c>
      <c r="M592" s="25">
        <f t="shared" si="110"/>
        <v>54</v>
      </c>
      <c r="N592" s="21"/>
      <c r="O592" s="24">
        <f t="shared" si="111"/>
        <v>274</v>
      </c>
      <c r="P592" s="25">
        <f t="shared" si="111"/>
        <v>104</v>
      </c>
      <c r="Q592" s="25">
        <f t="shared" si="111"/>
        <v>1</v>
      </c>
      <c r="R592" s="25">
        <f t="shared" si="111"/>
        <v>58</v>
      </c>
      <c r="S592" s="25">
        <f t="shared" si="111"/>
        <v>163</v>
      </c>
    </row>
    <row r="593" spans="2:19" ht="12.75">
      <c r="B593" t="s">
        <v>25</v>
      </c>
      <c r="C593" s="18">
        <f>SUM(C576:C592)</f>
        <v>40957</v>
      </c>
      <c r="D593">
        <f>SUM(D576:D592)</f>
        <v>12918</v>
      </c>
      <c r="E593">
        <f>SUM(E576:E592)</f>
        <v>247</v>
      </c>
      <c r="F593">
        <f>SUM(F576:F592)</f>
        <v>8748</v>
      </c>
      <c r="G593" s="21">
        <f>SUM(G576:G592)</f>
        <v>21913</v>
      </c>
      <c r="H593" s="20"/>
      <c r="I593" s="18">
        <f>SUM(I576:I592)</f>
        <v>16595</v>
      </c>
      <c r="J593">
        <f>SUM(J576:J592)</f>
        <v>2832</v>
      </c>
      <c r="K593">
        <f>SUM(K576:K592)</f>
        <v>31</v>
      </c>
      <c r="L593">
        <f>SUM(L576:L592)</f>
        <v>2488</v>
      </c>
      <c r="M593" s="21">
        <f>SUM(M576:M592)</f>
        <v>5351</v>
      </c>
      <c r="N593" s="20"/>
      <c r="O593" s="18">
        <f t="shared" si="111"/>
        <v>57552</v>
      </c>
      <c r="P593">
        <f t="shared" si="111"/>
        <v>15750</v>
      </c>
      <c r="Q593">
        <f t="shared" si="111"/>
        <v>278</v>
      </c>
      <c r="R593">
        <f t="shared" si="111"/>
        <v>11236</v>
      </c>
      <c r="S593" s="21">
        <f t="shared" si="111"/>
        <v>27264</v>
      </c>
    </row>
    <row r="594" spans="1:19" ht="12.75">
      <c r="A594" s="1" t="s">
        <v>514</v>
      </c>
      <c r="C594" s="18"/>
      <c r="G594" s="21"/>
      <c r="H594" s="20"/>
      <c r="I594" s="18"/>
      <c r="M594" s="21"/>
      <c r="N594" s="20"/>
      <c r="O594" s="18"/>
      <c r="S594" s="21"/>
    </row>
    <row r="595" spans="2:19" ht="12.75">
      <c r="B595" t="s">
        <v>11</v>
      </c>
      <c r="C595" s="18">
        <v>3538</v>
      </c>
      <c r="D595">
        <v>2228</v>
      </c>
      <c r="E595">
        <v>31</v>
      </c>
      <c r="F595">
        <v>1398</v>
      </c>
      <c r="G595" s="21">
        <f aca="true" t="shared" si="112" ref="G595:G602">SUM(D595:F595)</f>
        <v>3657</v>
      </c>
      <c r="H595" s="20"/>
      <c r="I595" s="18">
        <v>1842</v>
      </c>
      <c r="J595">
        <v>288</v>
      </c>
      <c r="K595">
        <v>11</v>
      </c>
      <c r="L595">
        <v>148</v>
      </c>
      <c r="M595" s="21">
        <f aca="true" t="shared" si="113" ref="M595:M602">SUM(J595:L595)</f>
        <v>447</v>
      </c>
      <c r="N595" s="20"/>
      <c r="O595" s="18">
        <f aca="true" t="shared" si="114" ref="O595:S603">C595+I595</f>
        <v>5380</v>
      </c>
      <c r="P595">
        <f t="shared" si="114"/>
        <v>2516</v>
      </c>
      <c r="Q595">
        <f t="shared" si="114"/>
        <v>42</v>
      </c>
      <c r="R595">
        <f t="shared" si="114"/>
        <v>1546</v>
      </c>
      <c r="S595" s="21">
        <f t="shared" si="114"/>
        <v>4104</v>
      </c>
    </row>
    <row r="596" spans="2:19" ht="12.75">
      <c r="B596" t="s">
        <v>515</v>
      </c>
      <c r="C596" s="18">
        <v>2284</v>
      </c>
      <c r="D596">
        <v>1167</v>
      </c>
      <c r="E596">
        <v>9</v>
      </c>
      <c r="F596">
        <v>696</v>
      </c>
      <c r="G596" s="21">
        <f t="shared" si="112"/>
        <v>1872</v>
      </c>
      <c r="H596" s="20"/>
      <c r="I596" s="18">
        <v>1399</v>
      </c>
      <c r="J596">
        <v>316</v>
      </c>
      <c r="K596">
        <v>7</v>
      </c>
      <c r="L596">
        <v>114</v>
      </c>
      <c r="M596" s="21">
        <f t="shared" si="113"/>
        <v>437</v>
      </c>
      <c r="N596" s="20"/>
      <c r="O596" s="18">
        <f t="shared" si="114"/>
        <v>3683</v>
      </c>
      <c r="P596">
        <f t="shared" si="114"/>
        <v>1483</v>
      </c>
      <c r="Q596">
        <f t="shared" si="114"/>
        <v>16</v>
      </c>
      <c r="R596">
        <f t="shared" si="114"/>
        <v>810</v>
      </c>
      <c r="S596" s="21">
        <f t="shared" si="114"/>
        <v>2309</v>
      </c>
    </row>
    <row r="597" spans="2:19" ht="12.75">
      <c r="B597" t="s">
        <v>516</v>
      </c>
      <c r="C597" s="18">
        <v>618</v>
      </c>
      <c r="D597">
        <v>290</v>
      </c>
      <c r="E597">
        <v>5</v>
      </c>
      <c r="F597">
        <v>149</v>
      </c>
      <c r="G597" s="21">
        <f t="shared" si="112"/>
        <v>444</v>
      </c>
      <c r="H597" s="20"/>
      <c r="I597" s="18">
        <v>248</v>
      </c>
      <c r="J597">
        <v>41</v>
      </c>
      <c r="K597">
        <v>0</v>
      </c>
      <c r="L597">
        <v>2</v>
      </c>
      <c r="M597" s="21">
        <f t="shared" si="113"/>
        <v>43</v>
      </c>
      <c r="N597" s="20"/>
      <c r="O597" s="18">
        <f t="shared" si="114"/>
        <v>866</v>
      </c>
      <c r="P597">
        <f t="shared" si="114"/>
        <v>331</v>
      </c>
      <c r="Q597">
        <f t="shared" si="114"/>
        <v>5</v>
      </c>
      <c r="R597">
        <f t="shared" si="114"/>
        <v>151</v>
      </c>
      <c r="S597" s="21">
        <f t="shared" si="114"/>
        <v>487</v>
      </c>
    </row>
    <row r="598" spans="2:19" ht="12.75">
      <c r="B598" t="s">
        <v>517</v>
      </c>
      <c r="C598" s="18">
        <v>125</v>
      </c>
      <c r="D598">
        <v>125</v>
      </c>
      <c r="E598">
        <v>1</v>
      </c>
      <c r="F598">
        <v>51</v>
      </c>
      <c r="G598" s="21">
        <f t="shared" si="112"/>
        <v>177</v>
      </c>
      <c r="H598" s="20"/>
      <c r="I598" s="18">
        <v>297</v>
      </c>
      <c r="J598">
        <v>69</v>
      </c>
      <c r="K598">
        <v>0</v>
      </c>
      <c r="L598">
        <v>23</v>
      </c>
      <c r="M598" s="21">
        <f t="shared" si="113"/>
        <v>92</v>
      </c>
      <c r="N598" s="20"/>
      <c r="O598" s="18">
        <f t="shared" si="114"/>
        <v>422</v>
      </c>
      <c r="P598">
        <f t="shared" si="114"/>
        <v>194</v>
      </c>
      <c r="Q598">
        <f t="shared" si="114"/>
        <v>1</v>
      </c>
      <c r="R598">
        <f t="shared" si="114"/>
        <v>74</v>
      </c>
      <c r="S598" s="21">
        <f t="shared" si="114"/>
        <v>269</v>
      </c>
    </row>
    <row r="599" spans="2:19" ht="12.75">
      <c r="B599" t="s">
        <v>518</v>
      </c>
      <c r="C599" s="18">
        <v>4860</v>
      </c>
      <c r="D599">
        <v>2020</v>
      </c>
      <c r="E599">
        <v>26</v>
      </c>
      <c r="F599">
        <v>1220</v>
      </c>
      <c r="G599" s="21">
        <f t="shared" si="112"/>
        <v>3266</v>
      </c>
      <c r="H599" s="20"/>
      <c r="I599" s="18">
        <v>1768</v>
      </c>
      <c r="J599">
        <v>501</v>
      </c>
      <c r="K599">
        <v>1</v>
      </c>
      <c r="L599">
        <v>202</v>
      </c>
      <c r="M599" s="21">
        <f t="shared" si="113"/>
        <v>704</v>
      </c>
      <c r="N599" s="20"/>
      <c r="O599" s="18">
        <f t="shared" si="114"/>
        <v>6628</v>
      </c>
      <c r="P599">
        <f t="shared" si="114"/>
        <v>2521</v>
      </c>
      <c r="Q599">
        <f t="shared" si="114"/>
        <v>27</v>
      </c>
      <c r="R599">
        <f t="shared" si="114"/>
        <v>1422</v>
      </c>
      <c r="S599" s="21">
        <f t="shared" si="114"/>
        <v>3970</v>
      </c>
    </row>
    <row r="600" spans="2:19" ht="12.75">
      <c r="B600" t="s">
        <v>519</v>
      </c>
      <c r="C600" s="18">
        <v>187</v>
      </c>
      <c r="D600">
        <v>114</v>
      </c>
      <c r="E600">
        <v>1</v>
      </c>
      <c r="F600">
        <v>78</v>
      </c>
      <c r="G600" s="21">
        <f t="shared" si="112"/>
        <v>193</v>
      </c>
      <c r="H600" s="20"/>
      <c r="I600" s="18">
        <v>202</v>
      </c>
      <c r="J600">
        <v>76</v>
      </c>
      <c r="K600">
        <v>1</v>
      </c>
      <c r="L600">
        <v>13</v>
      </c>
      <c r="M600" s="21">
        <f t="shared" si="113"/>
        <v>90</v>
      </c>
      <c r="N600" s="20"/>
      <c r="O600" s="18">
        <f t="shared" si="114"/>
        <v>389</v>
      </c>
      <c r="P600">
        <f t="shared" si="114"/>
        <v>190</v>
      </c>
      <c r="Q600">
        <f t="shared" si="114"/>
        <v>2</v>
      </c>
      <c r="R600">
        <f t="shared" si="114"/>
        <v>91</v>
      </c>
      <c r="S600" s="21">
        <f t="shared" si="114"/>
        <v>283</v>
      </c>
    </row>
    <row r="601" spans="2:19" ht="12.75">
      <c r="B601" t="s">
        <v>520</v>
      </c>
      <c r="C601" s="18">
        <v>994</v>
      </c>
      <c r="D601">
        <v>547</v>
      </c>
      <c r="E601">
        <v>14</v>
      </c>
      <c r="F601">
        <v>330</v>
      </c>
      <c r="G601" s="21">
        <f t="shared" si="112"/>
        <v>891</v>
      </c>
      <c r="H601" s="20"/>
      <c r="I601" s="18">
        <v>625</v>
      </c>
      <c r="J601">
        <v>243</v>
      </c>
      <c r="K601">
        <v>6</v>
      </c>
      <c r="L601">
        <v>68</v>
      </c>
      <c r="M601" s="21">
        <f t="shared" si="113"/>
        <v>317</v>
      </c>
      <c r="N601" s="20"/>
      <c r="O601" s="18">
        <f t="shared" si="114"/>
        <v>1619</v>
      </c>
      <c r="P601">
        <f t="shared" si="114"/>
        <v>790</v>
      </c>
      <c r="Q601">
        <f t="shared" si="114"/>
        <v>20</v>
      </c>
      <c r="R601">
        <f t="shared" si="114"/>
        <v>398</v>
      </c>
      <c r="S601" s="21">
        <f t="shared" si="114"/>
        <v>1208</v>
      </c>
    </row>
    <row r="602" spans="1:19" s="2" customFormat="1" ht="12.75">
      <c r="A602" s="22"/>
      <c r="B602" s="23" t="s">
        <v>521</v>
      </c>
      <c r="C602" s="24">
        <v>1075</v>
      </c>
      <c r="D602" s="25">
        <v>879</v>
      </c>
      <c r="E602" s="25">
        <v>15</v>
      </c>
      <c r="F602" s="25">
        <v>471</v>
      </c>
      <c r="G602" s="25">
        <f t="shared" si="112"/>
        <v>1365</v>
      </c>
      <c r="H602" s="21"/>
      <c r="I602" s="24">
        <v>692</v>
      </c>
      <c r="J602" s="25">
        <v>134</v>
      </c>
      <c r="K602" s="25">
        <v>1</v>
      </c>
      <c r="L602" s="25">
        <v>54</v>
      </c>
      <c r="M602" s="25">
        <f t="shared" si="113"/>
        <v>189</v>
      </c>
      <c r="N602" s="21"/>
      <c r="O602" s="24">
        <f t="shared" si="114"/>
        <v>1767</v>
      </c>
      <c r="P602" s="25">
        <f t="shared" si="114"/>
        <v>1013</v>
      </c>
      <c r="Q602" s="25">
        <f t="shared" si="114"/>
        <v>16</v>
      </c>
      <c r="R602" s="25">
        <f t="shared" si="114"/>
        <v>525</v>
      </c>
      <c r="S602" s="25">
        <f t="shared" si="114"/>
        <v>1554</v>
      </c>
    </row>
    <row r="603" spans="2:19" ht="12.75">
      <c r="B603" t="s">
        <v>25</v>
      </c>
      <c r="C603" s="18">
        <f>SUM(C595:C602)</f>
        <v>13681</v>
      </c>
      <c r="D603">
        <f>SUM(D595:D602)</f>
        <v>7370</v>
      </c>
      <c r="E603">
        <f>SUM(E595:E602)</f>
        <v>102</v>
      </c>
      <c r="F603">
        <f>SUM(F595:F602)</f>
        <v>4393</v>
      </c>
      <c r="G603" s="21">
        <f>SUM(G595:G602)</f>
        <v>11865</v>
      </c>
      <c r="H603" s="20"/>
      <c r="I603" s="18">
        <f>SUM(I595:I602)</f>
        <v>7073</v>
      </c>
      <c r="J603">
        <f>SUM(J595:J602)</f>
        <v>1668</v>
      </c>
      <c r="K603">
        <f>SUM(K595:K602)</f>
        <v>27</v>
      </c>
      <c r="L603">
        <f>SUM(L595:L602)</f>
        <v>624</v>
      </c>
      <c r="M603" s="21">
        <f>SUM(M595:M602)</f>
        <v>2319</v>
      </c>
      <c r="N603" s="20"/>
      <c r="O603" s="18">
        <f t="shared" si="114"/>
        <v>20754</v>
      </c>
      <c r="P603">
        <f t="shared" si="114"/>
        <v>9038</v>
      </c>
      <c r="Q603">
        <f t="shared" si="114"/>
        <v>129</v>
      </c>
      <c r="R603">
        <f t="shared" si="114"/>
        <v>5017</v>
      </c>
      <c r="S603" s="21">
        <f t="shared" si="114"/>
        <v>14184</v>
      </c>
    </row>
    <row r="604" spans="1:19" ht="12.75">
      <c r="A604" s="1" t="s">
        <v>522</v>
      </c>
      <c r="C604" s="18"/>
      <c r="G604" s="21"/>
      <c r="H604" s="20"/>
      <c r="I604" s="18"/>
      <c r="M604" s="21"/>
      <c r="N604" s="20"/>
      <c r="O604" s="18"/>
      <c r="S604" s="21"/>
    </row>
    <row r="605" spans="2:19" ht="12.75">
      <c r="B605" t="s">
        <v>11</v>
      </c>
      <c r="C605" s="18">
        <v>6459</v>
      </c>
      <c r="D605">
        <v>2075</v>
      </c>
      <c r="E605">
        <v>70</v>
      </c>
      <c r="F605">
        <v>1611</v>
      </c>
      <c r="G605" s="21">
        <f aca="true" t="shared" si="115" ref="G605:G611">SUM(D605:F605)</f>
        <v>3756</v>
      </c>
      <c r="H605" s="20"/>
      <c r="I605" s="18">
        <v>1180</v>
      </c>
      <c r="J605">
        <v>305</v>
      </c>
      <c r="K605">
        <v>7</v>
      </c>
      <c r="L605">
        <v>741</v>
      </c>
      <c r="M605" s="21">
        <f aca="true" t="shared" si="116" ref="M605:M611">SUM(J605:L605)</f>
        <v>1053</v>
      </c>
      <c r="N605" s="20"/>
      <c r="O605" s="18">
        <f aca="true" t="shared" si="117" ref="O605:S612">C605+I605</f>
        <v>7639</v>
      </c>
      <c r="P605">
        <f t="shared" si="117"/>
        <v>2380</v>
      </c>
      <c r="Q605">
        <f t="shared" si="117"/>
        <v>77</v>
      </c>
      <c r="R605">
        <f t="shared" si="117"/>
        <v>2352</v>
      </c>
      <c r="S605" s="21">
        <f t="shared" si="117"/>
        <v>4809</v>
      </c>
    </row>
    <row r="606" spans="2:19" ht="12.75">
      <c r="B606" t="s">
        <v>523</v>
      </c>
      <c r="C606" s="18">
        <v>523</v>
      </c>
      <c r="D606">
        <v>281</v>
      </c>
      <c r="E606">
        <v>11</v>
      </c>
      <c r="F606">
        <v>190</v>
      </c>
      <c r="G606" s="21">
        <f t="shared" si="115"/>
        <v>482</v>
      </c>
      <c r="H606" s="20"/>
      <c r="I606" s="18">
        <v>763</v>
      </c>
      <c r="J606">
        <v>255</v>
      </c>
      <c r="K606">
        <v>9</v>
      </c>
      <c r="L606">
        <v>200</v>
      </c>
      <c r="M606" s="21">
        <f t="shared" si="116"/>
        <v>464</v>
      </c>
      <c r="N606" s="20"/>
      <c r="O606" s="18">
        <f t="shared" si="117"/>
        <v>1286</v>
      </c>
      <c r="P606">
        <f t="shared" si="117"/>
        <v>536</v>
      </c>
      <c r="Q606">
        <f t="shared" si="117"/>
        <v>20</v>
      </c>
      <c r="R606">
        <f t="shared" si="117"/>
        <v>390</v>
      </c>
      <c r="S606" s="21">
        <f t="shared" si="117"/>
        <v>946</v>
      </c>
    </row>
    <row r="607" spans="2:19" ht="12.75">
      <c r="B607" t="s">
        <v>524</v>
      </c>
      <c r="C607" s="18">
        <v>1452</v>
      </c>
      <c r="D607">
        <v>672</v>
      </c>
      <c r="E607">
        <v>20</v>
      </c>
      <c r="F607">
        <v>503</v>
      </c>
      <c r="G607" s="21">
        <f t="shared" si="115"/>
        <v>1195</v>
      </c>
      <c r="H607" s="20"/>
      <c r="I607" s="18">
        <v>852</v>
      </c>
      <c r="J607">
        <v>308</v>
      </c>
      <c r="K607">
        <v>7</v>
      </c>
      <c r="L607">
        <v>324</v>
      </c>
      <c r="M607" s="21">
        <f t="shared" si="116"/>
        <v>639</v>
      </c>
      <c r="N607" s="20"/>
      <c r="O607" s="18">
        <f t="shared" si="117"/>
        <v>2304</v>
      </c>
      <c r="P607">
        <f t="shared" si="117"/>
        <v>980</v>
      </c>
      <c r="Q607">
        <f t="shared" si="117"/>
        <v>27</v>
      </c>
      <c r="R607">
        <f t="shared" si="117"/>
        <v>827</v>
      </c>
      <c r="S607" s="21">
        <f t="shared" si="117"/>
        <v>1834</v>
      </c>
    </row>
    <row r="608" spans="2:19" ht="12.75">
      <c r="B608" t="s">
        <v>525</v>
      </c>
      <c r="C608" s="18">
        <v>1003</v>
      </c>
      <c r="D608">
        <v>487</v>
      </c>
      <c r="E608">
        <v>30</v>
      </c>
      <c r="F608">
        <v>324</v>
      </c>
      <c r="G608" s="21">
        <f t="shared" si="115"/>
        <v>841</v>
      </c>
      <c r="H608" s="20"/>
      <c r="I608" s="18">
        <v>701</v>
      </c>
      <c r="J608">
        <v>272</v>
      </c>
      <c r="K608">
        <v>8</v>
      </c>
      <c r="L608">
        <v>178</v>
      </c>
      <c r="M608" s="21">
        <f t="shared" si="116"/>
        <v>458</v>
      </c>
      <c r="N608" s="20"/>
      <c r="O608" s="18">
        <f t="shared" si="117"/>
        <v>1704</v>
      </c>
      <c r="P608">
        <f t="shared" si="117"/>
        <v>759</v>
      </c>
      <c r="Q608">
        <f t="shared" si="117"/>
        <v>38</v>
      </c>
      <c r="R608">
        <f t="shared" si="117"/>
        <v>502</v>
      </c>
      <c r="S608" s="21">
        <f t="shared" si="117"/>
        <v>1299</v>
      </c>
    </row>
    <row r="609" spans="2:19" ht="12.75">
      <c r="B609" t="s">
        <v>526</v>
      </c>
      <c r="C609" s="18">
        <v>205</v>
      </c>
      <c r="D609">
        <v>92</v>
      </c>
      <c r="E609">
        <v>5</v>
      </c>
      <c r="F609">
        <v>100</v>
      </c>
      <c r="G609" s="21">
        <f t="shared" si="115"/>
        <v>197</v>
      </c>
      <c r="H609" s="20"/>
      <c r="I609" s="18">
        <v>781</v>
      </c>
      <c r="J609">
        <v>182</v>
      </c>
      <c r="K609">
        <v>1</v>
      </c>
      <c r="L609">
        <v>150</v>
      </c>
      <c r="M609" s="21">
        <f t="shared" si="116"/>
        <v>333</v>
      </c>
      <c r="N609" s="20"/>
      <c r="O609" s="18">
        <f t="shared" si="117"/>
        <v>986</v>
      </c>
      <c r="P609">
        <f t="shared" si="117"/>
        <v>274</v>
      </c>
      <c r="Q609">
        <f t="shared" si="117"/>
        <v>6</v>
      </c>
      <c r="R609">
        <f t="shared" si="117"/>
        <v>250</v>
      </c>
      <c r="S609" s="21">
        <f t="shared" si="117"/>
        <v>530</v>
      </c>
    </row>
    <row r="610" spans="2:19" ht="12.75">
      <c r="B610" t="s">
        <v>527</v>
      </c>
      <c r="C610" s="18">
        <v>320</v>
      </c>
      <c r="D610">
        <v>58</v>
      </c>
      <c r="E610">
        <v>1</v>
      </c>
      <c r="F610">
        <v>30</v>
      </c>
      <c r="G610" s="21">
        <f t="shared" si="115"/>
        <v>89</v>
      </c>
      <c r="H610" s="20"/>
      <c r="I610" s="18">
        <v>665</v>
      </c>
      <c r="J610">
        <v>178</v>
      </c>
      <c r="K610">
        <v>7</v>
      </c>
      <c r="L610">
        <v>71</v>
      </c>
      <c r="M610" s="21">
        <f t="shared" si="116"/>
        <v>256</v>
      </c>
      <c r="N610" s="20"/>
      <c r="O610" s="18">
        <f t="shared" si="117"/>
        <v>985</v>
      </c>
      <c r="P610">
        <f t="shared" si="117"/>
        <v>236</v>
      </c>
      <c r="Q610">
        <f t="shared" si="117"/>
        <v>8</v>
      </c>
      <c r="R610">
        <f t="shared" si="117"/>
        <v>101</v>
      </c>
      <c r="S610" s="21">
        <f t="shared" si="117"/>
        <v>345</v>
      </c>
    </row>
    <row r="611" spans="1:19" s="2" customFormat="1" ht="12.75">
      <c r="A611" s="22"/>
      <c r="B611" s="23" t="s">
        <v>528</v>
      </c>
      <c r="C611" s="24">
        <v>275</v>
      </c>
      <c r="D611" s="25">
        <v>134</v>
      </c>
      <c r="E611" s="25">
        <v>5</v>
      </c>
      <c r="F611" s="25">
        <v>90</v>
      </c>
      <c r="G611" s="25">
        <f t="shared" si="115"/>
        <v>229</v>
      </c>
      <c r="H611" s="21"/>
      <c r="I611" s="24">
        <v>525</v>
      </c>
      <c r="J611" s="25">
        <v>120</v>
      </c>
      <c r="K611" s="25">
        <v>3</v>
      </c>
      <c r="L611" s="25">
        <v>69</v>
      </c>
      <c r="M611" s="25">
        <f t="shared" si="116"/>
        <v>192</v>
      </c>
      <c r="N611" s="21"/>
      <c r="O611" s="24">
        <f t="shared" si="117"/>
        <v>800</v>
      </c>
      <c r="P611" s="25">
        <f t="shared" si="117"/>
        <v>254</v>
      </c>
      <c r="Q611" s="25">
        <f t="shared" si="117"/>
        <v>8</v>
      </c>
      <c r="R611" s="25">
        <f t="shared" si="117"/>
        <v>159</v>
      </c>
      <c r="S611" s="25">
        <f t="shared" si="117"/>
        <v>421</v>
      </c>
    </row>
    <row r="612" spans="2:19" ht="12.75">
      <c r="B612" t="s">
        <v>25</v>
      </c>
      <c r="C612" s="18">
        <f>SUM(C605:C611)</f>
        <v>10237</v>
      </c>
      <c r="D612">
        <f>SUM(D605:D611)</f>
        <v>3799</v>
      </c>
      <c r="E612">
        <f>SUM(E605:E611)</f>
        <v>142</v>
      </c>
      <c r="F612">
        <f>SUM(F605:F611)</f>
        <v>2848</v>
      </c>
      <c r="G612" s="21">
        <f>SUM(G605:G611)</f>
        <v>6789</v>
      </c>
      <c r="H612" s="20"/>
      <c r="I612" s="18">
        <f>SUM(I605:I611)</f>
        <v>5467</v>
      </c>
      <c r="J612">
        <f>SUM(J605:J611)</f>
        <v>1620</v>
      </c>
      <c r="K612">
        <f>SUM(K605:K611)</f>
        <v>42</v>
      </c>
      <c r="L612">
        <f>SUM(L605:L611)</f>
        <v>1733</v>
      </c>
      <c r="M612" s="21">
        <f>SUM(M605:M611)</f>
        <v>3395</v>
      </c>
      <c r="N612" s="20"/>
      <c r="O612" s="18">
        <f t="shared" si="117"/>
        <v>15704</v>
      </c>
      <c r="P612">
        <f t="shared" si="117"/>
        <v>5419</v>
      </c>
      <c r="Q612">
        <f t="shared" si="117"/>
        <v>184</v>
      </c>
      <c r="R612">
        <f t="shared" si="117"/>
        <v>4581</v>
      </c>
      <c r="S612" s="21">
        <f t="shared" si="117"/>
        <v>10184</v>
      </c>
    </row>
    <row r="613" spans="1:19" ht="12.75">
      <c r="A613" s="1" t="s">
        <v>529</v>
      </c>
      <c r="C613" s="18"/>
      <c r="G613" s="21"/>
      <c r="H613" s="20"/>
      <c r="I613" s="18"/>
      <c r="M613" s="21"/>
      <c r="N613" s="20"/>
      <c r="O613" s="18"/>
      <c r="S613" s="21"/>
    </row>
    <row r="614" spans="2:19" ht="12.75">
      <c r="B614" t="s">
        <v>11</v>
      </c>
      <c r="C614" s="18">
        <v>20958</v>
      </c>
      <c r="D614">
        <v>5526</v>
      </c>
      <c r="E614">
        <v>66</v>
      </c>
      <c r="F614">
        <v>3559</v>
      </c>
      <c r="G614" s="21">
        <f aca="true" t="shared" si="118" ref="G614:G619">SUM(D614:F614)</f>
        <v>9151</v>
      </c>
      <c r="H614" s="20"/>
      <c r="I614" s="18">
        <v>3858</v>
      </c>
      <c r="J614">
        <v>615</v>
      </c>
      <c r="K614">
        <v>6</v>
      </c>
      <c r="L614">
        <v>161</v>
      </c>
      <c r="M614" s="21">
        <f aca="true" t="shared" si="119" ref="M614:M619">SUM(J614:L614)</f>
        <v>782</v>
      </c>
      <c r="N614" s="20"/>
      <c r="O614" s="18">
        <f aca="true" t="shared" si="120" ref="O614:S620">C614+I614</f>
        <v>24816</v>
      </c>
      <c r="P614">
        <f t="shared" si="120"/>
        <v>6141</v>
      </c>
      <c r="Q614">
        <f t="shared" si="120"/>
        <v>72</v>
      </c>
      <c r="R614">
        <f t="shared" si="120"/>
        <v>3720</v>
      </c>
      <c r="S614" s="21">
        <f t="shared" si="120"/>
        <v>9933</v>
      </c>
    </row>
    <row r="615" spans="2:19" ht="12.75">
      <c r="B615" t="s">
        <v>530</v>
      </c>
      <c r="C615" s="18">
        <v>9493</v>
      </c>
      <c r="D615">
        <v>1813</v>
      </c>
      <c r="E615">
        <v>18</v>
      </c>
      <c r="F615">
        <v>1380</v>
      </c>
      <c r="G615" s="21">
        <f t="shared" si="118"/>
        <v>3211</v>
      </c>
      <c r="H615" s="20"/>
      <c r="I615" s="18">
        <v>523</v>
      </c>
      <c r="J615">
        <v>74</v>
      </c>
      <c r="K615">
        <v>3</v>
      </c>
      <c r="L615">
        <v>116</v>
      </c>
      <c r="M615" s="21">
        <f t="shared" si="119"/>
        <v>193</v>
      </c>
      <c r="N615" s="20"/>
      <c r="O615" s="18">
        <f t="shared" si="120"/>
        <v>10016</v>
      </c>
      <c r="P615">
        <f t="shared" si="120"/>
        <v>1887</v>
      </c>
      <c r="Q615">
        <f t="shared" si="120"/>
        <v>21</v>
      </c>
      <c r="R615">
        <f t="shared" si="120"/>
        <v>1496</v>
      </c>
      <c r="S615" s="21">
        <f t="shared" si="120"/>
        <v>3404</v>
      </c>
    </row>
    <row r="616" spans="2:19" ht="12.75">
      <c r="B616" t="s">
        <v>531</v>
      </c>
      <c r="C616" s="18">
        <v>3025</v>
      </c>
      <c r="D616">
        <v>836</v>
      </c>
      <c r="E616">
        <v>12</v>
      </c>
      <c r="F616">
        <v>692</v>
      </c>
      <c r="G616" s="21">
        <f t="shared" si="118"/>
        <v>1540</v>
      </c>
      <c r="H616" s="20"/>
      <c r="I616" s="18">
        <v>779</v>
      </c>
      <c r="J616">
        <v>44</v>
      </c>
      <c r="K616">
        <v>0</v>
      </c>
      <c r="L616">
        <v>38</v>
      </c>
      <c r="M616" s="21">
        <f t="shared" si="119"/>
        <v>82</v>
      </c>
      <c r="N616" s="20"/>
      <c r="O616" s="18">
        <f t="shared" si="120"/>
        <v>3804</v>
      </c>
      <c r="P616">
        <f t="shared" si="120"/>
        <v>880</v>
      </c>
      <c r="Q616">
        <f t="shared" si="120"/>
        <v>12</v>
      </c>
      <c r="R616">
        <f t="shared" si="120"/>
        <v>730</v>
      </c>
      <c r="S616" s="21">
        <f t="shared" si="120"/>
        <v>1622</v>
      </c>
    </row>
    <row r="617" spans="2:19" ht="12.75">
      <c r="B617" t="s">
        <v>532</v>
      </c>
      <c r="C617" s="18">
        <v>1421</v>
      </c>
      <c r="D617">
        <v>756</v>
      </c>
      <c r="E617">
        <v>12</v>
      </c>
      <c r="F617">
        <v>450</v>
      </c>
      <c r="G617" s="21">
        <f t="shared" si="118"/>
        <v>1218</v>
      </c>
      <c r="H617" s="20"/>
      <c r="I617" s="18">
        <v>3058</v>
      </c>
      <c r="J617">
        <v>592</v>
      </c>
      <c r="K617">
        <v>2</v>
      </c>
      <c r="L617">
        <v>204</v>
      </c>
      <c r="M617" s="21">
        <f t="shared" si="119"/>
        <v>798</v>
      </c>
      <c r="N617" s="20"/>
      <c r="O617" s="18">
        <f t="shared" si="120"/>
        <v>4479</v>
      </c>
      <c r="P617">
        <f t="shared" si="120"/>
        <v>1348</v>
      </c>
      <c r="Q617">
        <f t="shared" si="120"/>
        <v>14</v>
      </c>
      <c r="R617">
        <f t="shared" si="120"/>
        <v>654</v>
      </c>
      <c r="S617" s="21">
        <f t="shared" si="120"/>
        <v>2016</v>
      </c>
    </row>
    <row r="618" spans="2:19" ht="12.75">
      <c r="B618" t="s">
        <v>533</v>
      </c>
      <c r="C618" s="18">
        <v>1850</v>
      </c>
      <c r="D618">
        <v>689</v>
      </c>
      <c r="E618">
        <v>7</v>
      </c>
      <c r="F618">
        <v>461</v>
      </c>
      <c r="G618" s="21">
        <f t="shared" si="118"/>
        <v>1157</v>
      </c>
      <c r="H618" s="20"/>
      <c r="I618" s="18">
        <v>1202</v>
      </c>
      <c r="J618">
        <v>146</v>
      </c>
      <c r="K618">
        <v>1</v>
      </c>
      <c r="L618">
        <v>78</v>
      </c>
      <c r="M618" s="21">
        <f t="shared" si="119"/>
        <v>225</v>
      </c>
      <c r="N618" s="20"/>
      <c r="O618" s="18">
        <f t="shared" si="120"/>
        <v>3052</v>
      </c>
      <c r="P618">
        <f t="shared" si="120"/>
        <v>835</v>
      </c>
      <c r="Q618">
        <f t="shared" si="120"/>
        <v>8</v>
      </c>
      <c r="R618">
        <f t="shared" si="120"/>
        <v>539</v>
      </c>
      <c r="S618" s="21">
        <f t="shared" si="120"/>
        <v>1382</v>
      </c>
    </row>
    <row r="619" spans="1:19" s="2" customFormat="1" ht="12.75">
      <c r="A619" s="22"/>
      <c r="B619" s="23" t="s">
        <v>534</v>
      </c>
      <c r="C619" s="24">
        <v>1866</v>
      </c>
      <c r="D619" s="25">
        <v>514</v>
      </c>
      <c r="E619" s="25">
        <v>5</v>
      </c>
      <c r="F619" s="25">
        <v>408</v>
      </c>
      <c r="G619" s="25">
        <f t="shared" si="118"/>
        <v>927</v>
      </c>
      <c r="H619" s="21"/>
      <c r="I619" s="24">
        <v>55</v>
      </c>
      <c r="J619" s="25">
        <v>52</v>
      </c>
      <c r="K619" s="25">
        <v>0</v>
      </c>
      <c r="L619" s="25">
        <v>23</v>
      </c>
      <c r="M619" s="25">
        <f t="shared" si="119"/>
        <v>75</v>
      </c>
      <c r="N619" s="21"/>
      <c r="O619" s="24">
        <f t="shared" si="120"/>
        <v>1921</v>
      </c>
      <c r="P619" s="25">
        <f t="shared" si="120"/>
        <v>566</v>
      </c>
      <c r="Q619" s="25">
        <f t="shared" si="120"/>
        <v>5</v>
      </c>
      <c r="R619" s="25">
        <f t="shared" si="120"/>
        <v>431</v>
      </c>
      <c r="S619" s="25">
        <f t="shared" si="120"/>
        <v>1002</v>
      </c>
    </row>
    <row r="620" spans="2:19" ht="12.75">
      <c r="B620" t="s">
        <v>25</v>
      </c>
      <c r="C620" s="18">
        <f>SUM(C614:C619)</f>
        <v>38613</v>
      </c>
      <c r="D620">
        <f>SUM(D614:D619)</f>
        <v>10134</v>
      </c>
      <c r="E620">
        <f>SUM(E614:E619)</f>
        <v>120</v>
      </c>
      <c r="F620">
        <f>SUM(F614:F619)</f>
        <v>6950</v>
      </c>
      <c r="G620" s="21">
        <f>SUM(G614:G619)</f>
        <v>17204</v>
      </c>
      <c r="H620" s="20"/>
      <c r="I620" s="18">
        <f>SUM(I614:I619)</f>
        <v>9475</v>
      </c>
      <c r="J620">
        <f>SUM(J614:J619)</f>
        <v>1523</v>
      </c>
      <c r="K620">
        <f>SUM(K614:K619)</f>
        <v>12</v>
      </c>
      <c r="L620">
        <f>SUM(L614:L619)</f>
        <v>620</v>
      </c>
      <c r="M620" s="21">
        <f>SUM(M614:M619)</f>
        <v>2155</v>
      </c>
      <c r="N620" s="20"/>
      <c r="O620" s="18">
        <f t="shared" si="120"/>
        <v>48088</v>
      </c>
      <c r="P620">
        <f t="shared" si="120"/>
        <v>11657</v>
      </c>
      <c r="Q620">
        <f t="shared" si="120"/>
        <v>132</v>
      </c>
      <c r="R620">
        <f t="shared" si="120"/>
        <v>7570</v>
      </c>
      <c r="S620" s="21">
        <f t="shared" si="120"/>
        <v>19359</v>
      </c>
    </row>
    <row r="621" spans="1:19" ht="12.75">
      <c r="A621" s="1" t="s">
        <v>535</v>
      </c>
      <c r="C621" s="18"/>
      <c r="G621" s="21"/>
      <c r="H621" s="20"/>
      <c r="I621" s="18"/>
      <c r="M621" s="21"/>
      <c r="N621" s="20"/>
      <c r="O621" s="18"/>
      <c r="S621" s="21"/>
    </row>
    <row r="622" spans="2:19" ht="12.75">
      <c r="B622" t="s">
        <v>11</v>
      </c>
      <c r="C622" s="18">
        <v>13568</v>
      </c>
      <c r="D622">
        <v>6376</v>
      </c>
      <c r="E622">
        <v>124</v>
      </c>
      <c r="F622">
        <v>3883</v>
      </c>
      <c r="G622" s="21">
        <f aca="true" t="shared" si="121" ref="G622:G653">SUM(D622:F622)</f>
        <v>10383</v>
      </c>
      <c r="H622" s="20"/>
      <c r="I622" s="18">
        <v>3078</v>
      </c>
      <c r="J622">
        <v>171</v>
      </c>
      <c r="K622">
        <v>1</v>
      </c>
      <c r="L622">
        <v>396</v>
      </c>
      <c r="M622" s="21">
        <f aca="true" t="shared" si="122" ref="M622:M653">SUM(J622:L622)</f>
        <v>568</v>
      </c>
      <c r="N622" s="20"/>
      <c r="O622" s="18">
        <f aca="true" t="shared" si="123" ref="O622:S654">C622+I622</f>
        <v>16646</v>
      </c>
      <c r="P622">
        <f t="shared" si="123"/>
        <v>6547</v>
      </c>
      <c r="Q622">
        <f t="shared" si="123"/>
        <v>125</v>
      </c>
      <c r="R622">
        <f t="shared" si="123"/>
        <v>4279</v>
      </c>
      <c r="S622" s="21">
        <f t="shared" si="123"/>
        <v>10951</v>
      </c>
    </row>
    <row r="623" spans="2:19" ht="12.75">
      <c r="B623" t="s">
        <v>536</v>
      </c>
      <c r="C623" s="18">
        <v>5314</v>
      </c>
      <c r="D623">
        <v>2624</v>
      </c>
      <c r="E623">
        <v>43</v>
      </c>
      <c r="F623">
        <v>1498</v>
      </c>
      <c r="G623" s="21">
        <f t="shared" si="121"/>
        <v>4165</v>
      </c>
      <c r="H623" s="20"/>
      <c r="I623" s="18">
        <v>4657</v>
      </c>
      <c r="J623">
        <v>737</v>
      </c>
      <c r="K623">
        <v>8</v>
      </c>
      <c r="L623">
        <v>318</v>
      </c>
      <c r="M623" s="21">
        <f t="shared" si="122"/>
        <v>1063</v>
      </c>
      <c r="N623" s="20"/>
      <c r="O623" s="18">
        <f t="shared" si="123"/>
        <v>9971</v>
      </c>
      <c r="P623">
        <f t="shared" si="123"/>
        <v>3361</v>
      </c>
      <c r="Q623">
        <f t="shared" si="123"/>
        <v>51</v>
      </c>
      <c r="R623">
        <f t="shared" si="123"/>
        <v>1816</v>
      </c>
      <c r="S623" s="21">
        <f t="shared" si="123"/>
        <v>5228</v>
      </c>
    </row>
    <row r="624" spans="2:19" ht="12.75">
      <c r="B624" t="s">
        <v>537</v>
      </c>
      <c r="C624" s="18">
        <v>4396</v>
      </c>
      <c r="D624">
        <v>1400</v>
      </c>
      <c r="E624">
        <v>29</v>
      </c>
      <c r="F624">
        <v>686</v>
      </c>
      <c r="G624" s="21">
        <f t="shared" si="121"/>
        <v>2115</v>
      </c>
      <c r="H624" s="20"/>
      <c r="I624" s="18">
        <v>3300</v>
      </c>
      <c r="J624">
        <v>571</v>
      </c>
      <c r="K624">
        <v>9</v>
      </c>
      <c r="L624">
        <v>244</v>
      </c>
      <c r="M624" s="21">
        <f t="shared" si="122"/>
        <v>824</v>
      </c>
      <c r="N624" s="20"/>
      <c r="O624" s="18">
        <f t="shared" si="123"/>
        <v>7696</v>
      </c>
      <c r="P624">
        <f t="shared" si="123"/>
        <v>1971</v>
      </c>
      <c r="Q624">
        <f t="shared" si="123"/>
        <v>38</v>
      </c>
      <c r="R624">
        <f t="shared" si="123"/>
        <v>930</v>
      </c>
      <c r="S624" s="21">
        <f t="shared" si="123"/>
        <v>2939</v>
      </c>
    </row>
    <row r="625" spans="2:19" ht="12.75">
      <c r="B625" t="s">
        <v>538</v>
      </c>
      <c r="C625" s="18">
        <v>3726</v>
      </c>
      <c r="D625">
        <v>676</v>
      </c>
      <c r="E625">
        <v>11</v>
      </c>
      <c r="F625">
        <v>298</v>
      </c>
      <c r="G625" s="21">
        <f t="shared" si="121"/>
        <v>985</v>
      </c>
      <c r="H625" s="20"/>
      <c r="I625" s="18">
        <v>1540</v>
      </c>
      <c r="J625">
        <v>325</v>
      </c>
      <c r="K625">
        <v>7</v>
      </c>
      <c r="L625">
        <v>144</v>
      </c>
      <c r="M625" s="21">
        <f t="shared" si="122"/>
        <v>476</v>
      </c>
      <c r="N625" s="20"/>
      <c r="O625" s="18">
        <f t="shared" si="123"/>
        <v>5266</v>
      </c>
      <c r="P625">
        <f t="shared" si="123"/>
        <v>1001</v>
      </c>
      <c r="Q625">
        <f t="shared" si="123"/>
        <v>18</v>
      </c>
      <c r="R625">
        <f t="shared" si="123"/>
        <v>442</v>
      </c>
      <c r="S625" s="21">
        <f t="shared" si="123"/>
        <v>1461</v>
      </c>
    </row>
    <row r="626" spans="2:19" ht="12.75">
      <c r="B626" t="s">
        <v>539</v>
      </c>
      <c r="C626" s="18">
        <v>2496</v>
      </c>
      <c r="D626">
        <v>1104</v>
      </c>
      <c r="E626">
        <v>33</v>
      </c>
      <c r="F626">
        <v>836</v>
      </c>
      <c r="G626" s="21">
        <f t="shared" si="121"/>
        <v>1973</v>
      </c>
      <c r="H626" s="20"/>
      <c r="I626" s="18">
        <v>2351</v>
      </c>
      <c r="J626">
        <v>253</v>
      </c>
      <c r="K626">
        <v>2</v>
      </c>
      <c r="L626">
        <v>265</v>
      </c>
      <c r="M626" s="21">
        <f t="shared" si="122"/>
        <v>520</v>
      </c>
      <c r="N626" s="20"/>
      <c r="O626" s="18">
        <f t="shared" si="123"/>
        <v>4847</v>
      </c>
      <c r="P626">
        <f t="shared" si="123"/>
        <v>1357</v>
      </c>
      <c r="Q626">
        <f t="shared" si="123"/>
        <v>35</v>
      </c>
      <c r="R626">
        <f t="shared" si="123"/>
        <v>1101</v>
      </c>
      <c r="S626" s="21">
        <f t="shared" si="123"/>
        <v>2493</v>
      </c>
    </row>
    <row r="627" spans="2:19" ht="12.75">
      <c r="B627" t="s">
        <v>540</v>
      </c>
      <c r="C627" s="18">
        <v>2228</v>
      </c>
      <c r="D627">
        <v>767</v>
      </c>
      <c r="E627">
        <v>24</v>
      </c>
      <c r="F627">
        <v>449</v>
      </c>
      <c r="G627" s="21">
        <f t="shared" si="121"/>
        <v>1240</v>
      </c>
      <c r="H627" s="20"/>
      <c r="I627" s="18">
        <v>3030</v>
      </c>
      <c r="J627">
        <v>498</v>
      </c>
      <c r="K627">
        <v>2</v>
      </c>
      <c r="L627">
        <v>334</v>
      </c>
      <c r="M627" s="21">
        <f t="shared" si="122"/>
        <v>834</v>
      </c>
      <c r="N627" s="20"/>
      <c r="O627" s="18">
        <f t="shared" si="123"/>
        <v>5258</v>
      </c>
      <c r="P627">
        <f t="shared" si="123"/>
        <v>1265</v>
      </c>
      <c r="Q627">
        <f t="shared" si="123"/>
        <v>26</v>
      </c>
      <c r="R627">
        <f t="shared" si="123"/>
        <v>783</v>
      </c>
      <c r="S627" s="21">
        <f t="shared" si="123"/>
        <v>2074</v>
      </c>
    </row>
    <row r="628" spans="2:19" ht="12.75">
      <c r="B628" t="s">
        <v>541</v>
      </c>
      <c r="C628" s="18">
        <v>1067</v>
      </c>
      <c r="D628">
        <v>669</v>
      </c>
      <c r="E628">
        <v>11</v>
      </c>
      <c r="F628">
        <v>339</v>
      </c>
      <c r="G628" s="21">
        <f t="shared" si="121"/>
        <v>1019</v>
      </c>
      <c r="H628" s="20"/>
      <c r="I628" s="18">
        <v>1548</v>
      </c>
      <c r="J628">
        <v>308</v>
      </c>
      <c r="K628">
        <v>1</v>
      </c>
      <c r="L628">
        <v>153</v>
      </c>
      <c r="M628" s="21">
        <f t="shared" si="122"/>
        <v>462</v>
      </c>
      <c r="N628" s="20"/>
      <c r="O628" s="18">
        <f t="shared" si="123"/>
        <v>2615</v>
      </c>
      <c r="P628">
        <f t="shared" si="123"/>
        <v>977</v>
      </c>
      <c r="Q628">
        <f t="shared" si="123"/>
        <v>12</v>
      </c>
      <c r="R628">
        <f t="shared" si="123"/>
        <v>492</v>
      </c>
      <c r="S628" s="21">
        <f t="shared" si="123"/>
        <v>1481</v>
      </c>
    </row>
    <row r="629" spans="2:19" ht="12.75">
      <c r="B629" t="s">
        <v>542</v>
      </c>
      <c r="C629" s="18">
        <v>4655</v>
      </c>
      <c r="D629">
        <v>2305</v>
      </c>
      <c r="E629">
        <v>35</v>
      </c>
      <c r="F629">
        <v>1525</v>
      </c>
      <c r="G629" s="21">
        <f t="shared" si="121"/>
        <v>3865</v>
      </c>
      <c r="H629" s="20"/>
      <c r="I629" s="18">
        <v>3163</v>
      </c>
      <c r="J629">
        <v>713</v>
      </c>
      <c r="K629">
        <v>4</v>
      </c>
      <c r="L629">
        <v>536</v>
      </c>
      <c r="M629" s="21">
        <f t="shared" si="122"/>
        <v>1253</v>
      </c>
      <c r="N629" s="20"/>
      <c r="O629" s="18">
        <f t="shared" si="123"/>
        <v>7818</v>
      </c>
      <c r="P629">
        <f t="shared" si="123"/>
        <v>3018</v>
      </c>
      <c r="Q629">
        <f t="shared" si="123"/>
        <v>39</v>
      </c>
      <c r="R629">
        <f t="shared" si="123"/>
        <v>2061</v>
      </c>
      <c r="S629" s="21">
        <f t="shared" si="123"/>
        <v>5118</v>
      </c>
    </row>
    <row r="630" spans="2:19" ht="12.75">
      <c r="B630" t="s">
        <v>543</v>
      </c>
      <c r="C630" s="18">
        <v>427</v>
      </c>
      <c r="D630">
        <v>157</v>
      </c>
      <c r="E630">
        <v>4</v>
      </c>
      <c r="F630">
        <v>128</v>
      </c>
      <c r="G630" s="21">
        <f t="shared" si="121"/>
        <v>289</v>
      </c>
      <c r="H630" s="20"/>
      <c r="I630" s="18">
        <v>731</v>
      </c>
      <c r="J630">
        <v>40</v>
      </c>
      <c r="K630">
        <v>1</v>
      </c>
      <c r="L630">
        <v>14</v>
      </c>
      <c r="M630" s="21">
        <f t="shared" si="122"/>
        <v>55</v>
      </c>
      <c r="N630" s="20"/>
      <c r="O630" s="18">
        <f t="shared" si="123"/>
        <v>1158</v>
      </c>
      <c r="P630">
        <f t="shared" si="123"/>
        <v>197</v>
      </c>
      <c r="Q630">
        <f t="shared" si="123"/>
        <v>5</v>
      </c>
      <c r="R630">
        <f t="shared" si="123"/>
        <v>142</v>
      </c>
      <c r="S630" s="21">
        <f t="shared" si="123"/>
        <v>344</v>
      </c>
    </row>
    <row r="631" spans="2:19" ht="12.75">
      <c r="B631" t="s">
        <v>544</v>
      </c>
      <c r="C631" s="18">
        <v>2298</v>
      </c>
      <c r="D631">
        <v>1187</v>
      </c>
      <c r="E631">
        <v>19</v>
      </c>
      <c r="F631">
        <v>586</v>
      </c>
      <c r="G631" s="21">
        <f t="shared" si="121"/>
        <v>1792</v>
      </c>
      <c r="H631" s="20"/>
      <c r="I631" s="18">
        <v>2540</v>
      </c>
      <c r="J631">
        <v>675</v>
      </c>
      <c r="K631">
        <v>4</v>
      </c>
      <c r="L631">
        <v>330</v>
      </c>
      <c r="M631" s="21">
        <f t="shared" si="122"/>
        <v>1009</v>
      </c>
      <c r="N631" s="20"/>
      <c r="O631" s="18">
        <f t="shared" si="123"/>
        <v>4838</v>
      </c>
      <c r="P631">
        <f t="shared" si="123"/>
        <v>1862</v>
      </c>
      <c r="Q631">
        <f t="shared" si="123"/>
        <v>23</v>
      </c>
      <c r="R631">
        <f t="shared" si="123"/>
        <v>916</v>
      </c>
      <c r="S631" s="21">
        <f t="shared" si="123"/>
        <v>2801</v>
      </c>
    </row>
    <row r="632" spans="2:19" ht="12.75">
      <c r="B632" t="s">
        <v>545</v>
      </c>
      <c r="C632" s="18">
        <v>1346</v>
      </c>
      <c r="D632">
        <v>648</v>
      </c>
      <c r="E632">
        <v>28</v>
      </c>
      <c r="F632">
        <v>440</v>
      </c>
      <c r="G632" s="21">
        <f t="shared" si="121"/>
        <v>1116</v>
      </c>
      <c r="H632" s="20"/>
      <c r="I632" s="18">
        <v>1812</v>
      </c>
      <c r="J632">
        <v>294</v>
      </c>
      <c r="K632">
        <v>8</v>
      </c>
      <c r="L632">
        <v>184</v>
      </c>
      <c r="M632" s="21">
        <f t="shared" si="122"/>
        <v>486</v>
      </c>
      <c r="N632" s="20"/>
      <c r="O632" s="18">
        <f t="shared" si="123"/>
        <v>3158</v>
      </c>
      <c r="P632">
        <f t="shared" si="123"/>
        <v>942</v>
      </c>
      <c r="Q632">
        <f t="shared" si="123"/>
        <v>36</v>
      </c>
      <c r="R632">
        <f t="shared" si="123"/>
        <v>624</v>
      </c>
      <c r="S632" s="21">
        <f t="shared" si="123"/>
        <v>1602</v>
      </c>
    </row>
    <row r="633" spans="2:19" ht="12.75">
      <c r="B633" t="s">
        <v>546</v>
      </c>
      <c r="C633" s="18">
        <v>2171</v>
      </c>
      <c r="D633">
        <v>880</v>
      </c>
      <c r="E633">
        <v>37</v>
      </c>
      <c r="F633">
        <v>493</v>
      </c>
      <c r="G633" s="21">
        <f t="shared" si="121"/>
        <v>1410</v>
      </c>
      <c r="H633" s="20"/>
      <c r="I633" s="18">
        <v>2266</v>
      </c>
      <c r="J633">
        <v>327</v>
      </c>
      <c r="K633">
        <v>4</v>
      </c>
      <c r="L633">
        <v>215</v>
      </c>
      <c r="M633" s="21">
        <f t="shared" si="122"/>
        <v>546</v>
      </c>
      <c r="N633" s="20"/>
      <c r="O633" s="18">
        <f t="shared" si="123"/>
        <v>4437</v>
      </c>
      <c r="P633">
        <f t="shared" si="123"/>
        <v>1207</v>
      </c>
      <c r="Q633">
        <f t="shared" si="123"/>
        <v>41</v>
      </c>
      <c r="R633">
        <f t="shared" si="123"/>
        <v>708</v>
      </c>
      <c r="S633" s="21">
        <f t="shared" si="123"/>
        <v>1956</v>
      </c>
    </row>
    <row r="634" spans="2:19" ht="12.75">
      <c r="B634" t="s">
        <v>547</v>
      </c>
      <c r="C634" s="18">
        <v>1885</v>
      </c>
      <c r="D634">
        <v>1023</v>
      </c>
      <c r="E634">
        <v>35</v>
      </c>
      <c r="F634">
        <v>608</v>
      </c>
      <c r="G634" s="21">
        <f t="shared" si="121"/>
        <v>1666</v>
      </c>
      <c r="H634" s="20"/>
      <c r="I634" s="18">
        <v>1171</v>
      </c>
      <c r="J634">
        <v>204</v>
      </c>
      <c r="K634">
        <v>2</v>
      </c>
      <c r="L634">
        <v>176</v>
      </c>
      <c r="M634" s="21">
        <f t="shared" si="122"/>
        <v>382</v>
      </c>
      <c r="N634" s="20"/>
      <c r="O634" s="18">
        <f t="shared" si="123"/>
        <v>3056</v>
      </c>
      <c r="P634">
        <f t="shared" si="123"/>
        <v>1227</v>
      </c>
      <c r="Q634">
        <f t="shared" si="123"/>
        <v>37</v>
      </c>
      <c r="R634">
        <f t="shared" si="123"/>
        <v>784</v>
      </c>
      <c r="S634" s="21">
        <f t="shared" si="123"/>
        <v>2048</v>
      </c>
    </row>
    <row r="635" spans="2:19" ht="12.75">
      <c r="B635" t="s">
        <v>548</v>
      </c>
      <c r="C635" s="18">
        <v>895</v>
      </c>
      <c r="D635">
        <v>411</v>
      </c>
      <c r="E635">
        <v>8</v>
      </c>
      <c r="F635">
        <v>264</v>
      </c>
      <c r="G635" s="21">
        <f t="shared" si="121"/>
        <v>683</v>
      </c>
      <c r="H635" s="20"/>
      <c r="I635" s="18">
        <v>993</v>
      </c>
      <c r="J635">
        <v>185</v>
      </c>
      <c r="K635">
        <v>3</v>
      </c>
      <c r="L635">
        <v>142</v>
      </c>
      <c r="M635" s="21">
        <f t="shared" si="122"/>
        <v>330</v>
      </c>
      <c r="N635" s="20"/>
      <c r="O635" s="18">
        <f t="shared" si="123"/>
        <v>1888</v>
      </c>
      <c r="P635">
        <f t="shared" si="123"/>
        <v>596</v>
      </c>
      <c r="Q635">
        <f t="shared" si="123"/>
        <v>11</v>
      </c>
      <c r="R635">
        <f t="shared" si="123"/>
        <v>406</v>
      </c>
      <c r="S635" s="21">
        <f t="shared" si="123"/>
        <v>1013</v>
      </c>
    </row>
    <row r="636" spans="2:19" ht="12.75">
      <c r="B636" t="s">
        <v>549</v>
      </c>
      <c r="C636" s="18">
        <v>1781</v>
      </c>
      <c r="D636">
        <v>712</v>
      </c>
      <c r="E636">
        <v>14</v>
      </c>
      <c r="F636">
        <v>314</v>
      </c>
      <c r="G636" s="21">
        <f t="shared" si="121"/>
        <v>1040</v>
      </c>
      <c r="H636" s="20"/>
      <c r="I636" s="18">
        <v>1348</v>
      </c>
      <c r="J636">
        <v>250</v>
      </c>
      <c r="K636">
        <v>6</v>
      </c>
      <c r="L636">
        <v>136</v>
      </c>
      <c r="M636" s="21">
        <f t="shared" si="122"/>
        <v>392</v>
      </c>
      <c r="N636" s="20"/>
      <c r="O636" s="18">
        <f t="shared" si="123"/>
        <v>3129</v>
      </c>
      <c r="P636">
        <f t="shared" si="123"/>
        <v>962</v>
      </c>
      <c r="Q636">
        <f t="shared" si="123"/>
        <v>20</v>
      </c>
      <c r="R636">
        <f t="shared" si="123"/>
        <v>450</v>
      </c>
      <c r="S636" s="21">
        <f t="shared" si="123"/>
        <v>1432</v>
      </c>
    </row>
    <row r="637" spans="2:19" ht="12.75">
      <c r="B637" t="s">
        <v>550</v>
      </c>
      <c r="C637" s="18">
        <v>1707</v>
      </c>
      <c r="D637">
        <v>422</v>
      </c>
      <c r="E637">
        <v>5</v>
      </c>
      <c r="F637">
        <v>305</v>
      </c>
      <c r="G637" s="21">
        <f t="shared" si="121"/>
        <v>732</v>
      </c>
      <c r="H637" s="20"/>
      <c r="I637" s="18">
        <v>2626</v>
      </c>
      <c r="J637">
        <v>155</v>
      </c>
      <c r="K637">
        <v>0</v>
      </c>
      <c r="L637">
        <v>118</v>
      </c>
      <c r="M637" s="21">
        <f t="shared" si="122"/>
        <v>273</v>
      </c>
      <c r="N637" s="20"/>
      <c r="O637" s="18">
        <f t="shared" si="123"/>
        <v>4333</v>
      </c>
      <c r="P637">
        <f t="shared" si="123"/>
        <v>577</v>
      </c>
      <c r="Q637">
        <f t="shared" si="123"/>
        <v>5</v>
      </c>
      <c r="R637">
        <f t="shared" si="123"/>
        <v>423</v>
      </c>
      <c r="S637" s="21">
        <f t="shared" si="123"/>
        <v>1005</v>
      </c>
    </row>
    <row r="638" spans="2:19" ht="12.75">
      <c r="B638" t="s">
        <v>551</v>
      </c>
      <c r="C638" s="18">
        <v>135</v>
      </c>
      <c r="D638">
        <v>47</v>
      </c>
      <c r="E638">
        <v>1</v>
      </c>
      <c r="F638">
        <v>24</v>
      </c>
      <c r="G638" s="21">
        <f t="shared" si="121"/>
        <v>72</v>
      </c>
      <c r="H638" s="20"/>
      <c r="I638" s="18">
        <v>316</v>
      </c>
      <c r="J638">
        <v>98</v>
      </c>
      <c r="K638">
        <v>2</v>
      </c>
      <c r="L638">
        <v>44</v>
      </c>
      <c r="M638" s="21">
        <f t="shared" si="122"/>
        <v>144</v>
      </c>
      <c r="N638" s="20"/>
      <c r="O638" s="18">
        <f t="shared" si="123"/>
        <v>451</v>
      </c>
      <c r="P638">
        <f t="shared" si="123"/>
        <v>145</v>
      </c>
      <c r="Q638">
        <f t="shared" si="123"/>
        <v>3</v>
      </c>
      <c r="R638">
        <f t="shared" si="123"/>
        <v>68</v>
      </c>
      <c r="S638" s="21">
        <f t="shared" si="123"/>
        <v>216</v>
      </c>
    </row>
    <row r="639" spans="2:19" ht="12.75">
      <c r="B639" t="s">
        <v>552</v>
      </c>
      <c r="C639" s="18">
        <v>348</v>
      </c>
      <c r="D639">
        <v>234</v>
      </c>
      <c r="E639">
        <v>7</v>
      </c>
      <c r="F639">
        <v>141</v>
      </c>
      <c r="G639" s="21">
        <f t="shared" si="121"/>
        <v>382</v>
      </c>
      <c r="H639" s="20"/>
      <c r="I639" s="18">
        <v>568</v>
      </c>
      <c r="J639">
        <v>154</v>
      </c>
      <c r="K639">
        <v>1</v>
      </c>
      <c r="L639">
        <v>97</v>
      </c>
      <c r="M639" s="21">
        <f t="shared" si="122"/>
        <v>252</v>
      </c>
      <c r="N639" s="20"/>
      <c r="O639" s="18">
        <f t="shared" si="123"/>
        <v>916</v>
      </c>
      <c r="P639">
        <f t="shared" si="123"/>
        <v>388</v>
      </c>
      <c r="Q639">
        <f t="shared" si="123"/>
        <v>8</v>
      </c>
      <c r="R639">
        <f t="shared" si="123"/>
        <v>238</v>
      </c>
      <c r="S639" s="21">
        <f t="shared" si="123"/>
        <v>634</v>
      </c>
    </row>
    <row r="640" spans="2:19" ht="12.75">
      <c r="B640" t="s">
        <v>553</v>
      </c>
      <c r="C640" s="18">
        <v>211</v>
      </c>
      <c r="D640">
        <v>144</v>
      </c>
      <c r="E640">
        <v>4</v>
      </c>
      <c r="F640">
        <v>61</v>
      </c>
      <c r="G640" s="21">
        <f t="shared" si="121"/>
        <v>209</v>
      </c>
      <c r="H640" s="20"/>
      <c r="I640" s="18">
        <v>236</v>
      </c>
      <c r="J640">
        <v>73</v>
      </c>
      <c r="K640">
        <v>0</v>
      </c>
      <c r="L640">
        <v>37</v>
      </c>
      <c r="M640" s="21">
        <f t="shared" si="122"/>
        <v>110</v>
      </c>
      <c r="N640" s="20"/>
      <c r="O640" s="18">
        <f t="shared" si="123"/>
        <v>447</v>
      </c>
      <c r="P640">
        <f t="shared" si="123"/>
        <v>217</v>
      </c>
      <c r="Q640">
        <f t="shared" si="123"/>
        <v>4</v>
      </c>
      <c r="R640">
        <f t="shared" si="123"/>
        <v>98</v>
      </c>
      <c r="S640" s="21">
        <f t="shared" si="123"/>
        <v>319</v>
      </c>
    </row>
    <row r="641" spans="2:19" ht="12.75">
      <c r="B641" t="s">
        <v>554</v>
      </c>
      <c r="C641" s="18">
        <v>408</v>
      </c>
      <c r="D641">
        <v>360</v>
      </c>
      <c r="E641">
        <v>7</v>
      </c>
      <c r="F641">
        <v>208</v>
      </c>
      <c r="G641" s="21">
        <f t="shared" si="121"/>
        <v>575</v>
      </c>
      <c r="H641" s="20"/>
      <c r="I641" s="18">
        <v>682</v>
      </c>
      <c r="J641">
        <v>203</v>
      </c>
      <c r="K641">
        <v>1</v>
      </c>
      <c r="L641">
        <v>57</v>
      </c>
      <c r="M641" s="21">
        <f t="shared" si="122"/>
        <v>261</v>
      </c>
      <c r="N641" s="20"/>
      <c r="O641" s="18">
        <f t="shared" si="123"/>
        <v>1090</v>
      </c>
      <c r="P641">
        <f t="shared" si="123"/>
        <v>563</v>
      </c>
      <c r="Q641">
        <f t="shared" si="123"/>
        <v>8</v>
      </c>
      <c r="R641">
        <f t="shared" si="123"/>
        <v>265</v>
      </c>
      <c r="S641" s="21">
        <f t="shared" si="123"/>
        <v>836</v>
      </c>
    </row>
    <row r="642" spans="2:19" ht="12.75">
      <c r="B642" t="s">
        <v>555</v>
      </c>
      <c r="C642" s="18">
        <v>3771</v>
      </c>
      <c r="D642">
        <v>1778</v>
      </c>
      <c r="E642">
        <v>40</v>
      </c>
      <c r="F642">
        <v>1099</v>
      </c>
      <c r="G642" s="21">
        <f t="shared" si="121"/>
        <v>2917</v>
      </c>
      <c r="H642" s="20"/>
      <c r="I642" s="18">
        <v>2486</v>
      </c>
      <c r="J642">
        <v>585</v>
      </c>
      <c r="K642">
        <v>6</v>
      </c>
      <c r="L642">
        <v>254</v>
      </c>
      <c r="M642" s="21">
        <f t="shared" si="122"/>
        <v>845</v>
      </c>
      <c r="N642" s="20"/>
      <c r="O642" s="18">
        <f t="shared" si="123"/>
        <v>6257</v>
      </c>
      <c r="P642">
        <f t="shared" si="123"/>
        <v>2363</v>
      </c>
      <c r="Q642">
        <f t="shared" si="123"/>
        <v>46</v>
      </c>
      <c r="R642">
        <f t="shared" si="123"/>
        <v>1353</v>
      </c>
      <c r="S642" s="21">
        <f t="shared" si="123"/>
        <v>3762</v>
      </c>
    </row>
    <row r="643" spans="2:19" ht="12.75">
      <c r="B643" t="s">
        <v>556</v>
      </c>
      <c r="C643" s="18">
        <v>5453</v>
      </c>
      <c r="D643">
        <v>2417</v>
      </c>
      <c r="E643">
        <v>53</v>
      </c>
      <c r="F643">
        <v>1392</v>
      </c>
      <c r="G643" s="21">
        <f t="shared" si="121"/>
        <v>3862</v>
      </c>
      <c r="H643" s="20"/>
      <c r="I643" s="18">
        <v>2099</v>
      </c>
      <c r="J643">
        <v>452</v>
      </c>
      <c r="K643">
        <v>4</v>
      </c>
      <c r="L643">
        <v>201</v>
      </c>
      <c r="M643" s="21">
        <f t="shared" si="122"/>
        <v>657</v>
      </c>
      <c r="N643" s="20"/>
      <c r="O643" s="18">
        <f t="shared" si="123"/>
        <v>7552</v>
      </c>
      <c r="P643">
        <f t="shared" si="123"/>
        <v>2869</v>
      </c>
      <c r="Q643">
        <f t="shared" si="123"/>
        <v>57</v>
      </c>
      <c r="R643">
        <f t="shared" si="123"/>
        <v>1593</v>
      </c>
      <c r="S643" s="21">
        <f t="shared" si="123"/>
        <v>4519</v>
      </c>
    </row>
    <row r="644" spans="2:19" ht="12.75">
      <c r="B644" t="s">
        <v>557</v>
      </c>
      <c r="C644" s="18">
        <v>8536</v>
      </c>
      <c r="D644">
        <v>3450</v>
      </c>
      <c r="E644">
        <v>64</v>
      </c>
      <c r="F644">
        <v>1930</v>
      </c>
      <c r="G644" s="21">
        <f t="shared" si="121"/>
        <v>5444</v>
      </c>
      <c r="H644" s="20"/>
      <c r="I644" s="18">
        <v>1489</v>
      </c>
      <c r="J644">
        <v>344</v>
      </c>
      <c r="K644">
        <v>7</v>
      </c>
      <c r="L644">
        <v>289</v>
      </c>
      <c r="M644" s="21">
        <f t="shared" si="122"/>
        <v>640</v>
      </c>
      <c r="N644" s="20"/>
      <c r="O644" s="18">
        <f t="shared" si="123"/>
        <v>10025</v>
      </c>
      <c r="P644">
        <f t="shared" si="123"/>
        <v>3794</v>
      </c>
      <c r="Q644">
        <f t="shared" si="123"/>
        <v>71</v>
      </c>
      <c r="R644">
        <f t="shared" si="123"/>
        <v>2219</v>
      </c>
      <c r="S644" s="21">
        <f t="shared" si="123"/>
        <v>6084</v>
      </c>
    </row>
    <row r="645" spans="2:19" ht="12.75">
      <c r="B645" t="s">
        <v>558</v>
      </c>
      <c r="C645" s="18">
        <v>271</v>
      </c>
      <c r="D645">
        <v>68</v>
      </c>
      <c r="E645">
        <v>2</v>
      </c>
      <c r="F645">
        <v>52</v>
      </c>
      <c r="G645" s="21">
        <f t="shared" si="121"/>
        <v>122</v>
      </c>
      <c r="H645" s="20"/>
      <c r="I645" s="18">
        <v>624</v>
      </c>
      <c r="J645">
        <v>54</v>
      </c>
      <c r="K645">
        <v>0</v>
      </c>
      <c r="L645">
        <v>26</v>
      </c>
      <c r="M645" s="21">
        <f t="shared" si="122"/>
        <v>80</v>
      </c>
      <c r="N645" s="20"/>
      <c r="O645" s="18">
        <f t="shared" si="123"/>
        <v>895</v>
      </c>
      <c r="P645">
        <f t="shared" si="123"/>
        <v>122</v>
      </c>
      <c r="Q645">
        <f t="shared" si="123"/>
        <v>2</v>
      </c>
      <c r="R645">
        <f t="shared" si="123"/>
        <v>78</v>
      </c>
      <c r="S645" s="21">
        <f t="shared" si="123"/>
        <v>202</v>
      </c>
    </row>
    <row r="646" spans="2:19" ht="12.75">
      <c r="B646" t="s">
        <v>559</v>
      </c>
      <c r="C646" s="18">
        <v>144</v>
      </c>
      <c r="D646">
        <v>82</v>
      </c>
      <c r="E646">
        <v>0</v>
      </c>
      <c r="F646">
        <v>38</v>
      </c>
      <c r="G646" s="21">
        <f t="shared" si="121"/>
        <v>120</v>
      </c>
      <c r="H646" s="20"/>
      <c r="I646" s="18">
        <v>565</v>
      </c>
      <c r="J646">
        <v>56</v>
      </c>
      <c r="K646">
        <v>1</v>
      </c>
      <c r="L646">
        <v>36</v>
      </c>
      <c r="M646" s="21">
        <f t="shared" si="122"/>
        <v>93</v>
      </c>
      <c r="N646" s="20"/>
      <c r="O646" s="18">
        <f t="shared" si="123"/>
        <v>709</v>
      </c>
      <c r="P646">
        <f t="shared" si="123"/>
        <v>138</v>
      </c>
      <c r="Q646">
        <f t="shared" si="123"/>
        <v>1</v>
      </c>
      <c r="R646">
        <f t="shared" si="123"/>
        <v>74</v>
      </c>
      <c r="S646" s="21">
        <f t="shared" si="123"/>
        <v>213</v>
      </c>
    </row>
    <row r="647" spans="2:19" ht="12.75">
      <c r="B647" t="s">
        <v>560</v>
      </c>
      <c r="C647" s="18">
        <v>378</v>
      </c>
      <c r="D647">
        <v>163</v>
      </c>
      <c r="E647">
        <v>1</v>
      </c>
      <c r="F647">
        <v>73</v>
      </c>
      <c r="G647" s="21">
        <f t="shared" si="121"/>
        <v>237</v>
      </c>
      <c r="H647" s="20"/>
      <c r="I647" s="18">
        <v>718</v>
      </c>
      <c r="J647">
        <v>149</v>
      </c>
      <c r="K647">
        <v>2</v>
      </c>
      <c r="L647">
        <v>97</v>
      </c>
      <c r="M647" s="21">
        <f t="shared" si="122"/>
        <v>248</v>
      </c>
      <c r="N647" s="20"/>
      <c r="O647" s="18">
        <f t="shared" si="123"/>
        <v>1096</v>
      </c>
      <c r="P647">
        <f t="shared" si="123"/>
        <v>312</v>
      </c>
      <c r="Q647">
        <f t="shared" si="123"/>
        <v>3</v>
      </c>
      <c r="R647">
        <f t="shared" si="123"/>
        <v>170</v>
      </c>
      <c r="S647" s="21">
        <f t="shared" si="123"/>
        <v>485</v>
      </c>
    </row>
    <row r="648" spans="2:19" ht="12.75">
      <c r="B648" t="s">
        <v>561</v>
      </c>
      <c r="C648" s="18">
        <v>69</v>
      </c>
      <c r="D648">
        <v>67</v>
      </c>
      <c r="E648">
        <v>3</v>
      </c>
      <c r="F648">
        <v>19</v>
      </c>
      <c r="G648" s="21">
        <f t="shared" si="121"/>
        <v>89</v>
      </c>
      <c r="H648" s="20"/>
      <c r="I648" s="18">
        <v>128</v>
      </c>
      <c r="J648">
        <v>49</v>
      </c>
      <c r="K648">
        <v>2</v>
      </c>
      <c r="L648">
        <v>30</v>
      </c>
      <c r="M648" s="21">
        <f t="shared" si="122"/>
        <v>81</v>
      </c>
      <c r="N648" s="20"/>
      <c r="O648" s="18">
        <f t="shared" si="123"/>
        <v>197</v>
      </c>
      <c r="P648">
        <f t="shared" si="123"/>
        <v>116</v>
      </c>
      <c r="Q648">
        <f t="shared" si="123"/>
        <v>5</v>
      </c>
      <c r="R648">
        <f t="shared" si="123"/>
        <v>49</v>
      </c>
      <c r="S648" s="21">
        <f t="shared" si="123"/>
        <v>170</v>
      </c>
    </row>
    <row r="649" spans="2:19" ht="12.75">
      <c r="B649" t="s">
        <v>562</v>
      </c>
      <c r="C649" s="18">
        <v>115</v>
      </c>
      <c r="D649">
        <v>137</v>
      </c>
      <c r="E649">
        <v>2</v>
      </c>
      <c r="F649">
        <v>115</v>
      </c>
      <c r="G649" s="21">
        <f t="shared" si="121"/>
        <v>254</v>
      </c>
      <c r="H649" s="20"/>
      <c r="I649" s="18">
        <v>499</v>
      </c>
      <c r="J649">
        <v>110</v>
      </c>
      <c r="K649">
        <v>1</v>
      </c>
      <c r="L649">
        <v>59</v>
      </c>
      <c r="M649" s="21">
        <f t="shared" si="122"/>
        <v>170</v>
      </c>
      <c r="N649" s="20"/>
      <c r="O649" s="18">
        <f t="shared" si="123"/>
        <v>614</v>
      </c>
      <c r="P649">
        <f t="shared" si="123"/>
        <v>247</v>
      </c>
      <c r="Q649">
        <f t="shared" si="123"/>
        <v>3</v>
      </c>
      <c r="R649">
        <f t="shared" si="123"/>
        <v>174</v>
      </c>
      <c r="S649" s="21">
        <f t="shared" si="123"/>
        <v>424</v>
      </c>
    </row>
    <row r="650" spans="2:19" ht="12.75">
      <c r="B650" t="s">
        <v>563</v>
      </c>
      <c r="C650" s="18">
        <v>105</v>
      </c>
      <c r="D650">
        <v>115</v>
      </c>
      <c r="E650">
        <v>5</v>
      </c>
      <c r="F650">
        <v>58</v>
      </c>
      <c r="G650" s="21">
        <f t="shared" si="121"/>
        <v>178</v>
      </c>
      <c r="H650" s="20"/>
      <c r="I650" s="18">
        <v>166</v>
      </c>
      <c r="J650">
        <v>93</v>
      </c>
      <c r="K650">
        <v>2</v>
      </c>
      <c r="L650">
        <v>30</v>
      </c>
      <c r="M650" s="21">
        <f t="shared" si="122"/>
        <v>125</v>
      </c>
      <c r="N650" s="20"/>
      <c r="O650" s="18">
        <f t="shared" si="123"/>
        <v>271</v>
      </c>
      <c r="P650">
        <f t="shared" si="123"/>
        <v>208</v>
      </c>
      <c r="Q650">
        <f t="shared" si="123"/>
        <v>7</v>
      </c>
      <c r="R650">
        <f t="shared" si="123"/>
        <v>88</v>
      </c>
      <c r="S650" s="21">
        <f t="shared" si="123"/>
        <v>303</v>
      </c>
    </row>
    <row r="651" spans="2:19" ht="12.75">
      <c r="B651" t="s">
        <v>564</v>
      </c>
      <c r="C651" s="18">
        <v>156</v>
      </c>
      <c r="D651">
        <v>59</v>
      </c>
      <c r="E651">
        <v>1</v>
      </c>
      <c r="F651">
        <v>42</v>
      </c>
      <c r="G651" s="21">
        <f t="shared" si="121"/>
        <v>102</v>
      </c>
      <c r="H651" s="20"/>
      <c r="I651" s="18">
        <v>999</v>
      </c>
      <c r="J651">
        <v>85</v>
      </c>
      <c r="K651">
        <v>0</v>
      </c>
      <c r="L651">
        <v>62</v>
      </c>
      <c r="M651" s="21">
        <f t="shared" si="122"/>
        <v>147</v>
      </c>
      <c r="N651" s="20"/>
      <c r="O651" s="18">
        <f t="shared" si="123"/>
        <v>1155</v>
      </c>
      <c r="P651">
        <f t="shared" si="123"/>
        <v>144</v>
      </c>
      <c r="Q651">
        <f t="shared" si="123"/>
        <v>1</v>
      </c>
      <c r="R651">
        <f t="shared" si="123"/>
        <v>104</v>
      </c>
      <c r="S651" s="21">
        <f t="shared" si="123"/>
        <v>249</v>
      </c>
    </row>
    <row r="652" spans="2:19" ht="12.75">
      <c r="B652" t="s">
        <v>565</v>
      </c>
      <c r="C652" s="18">
        <v>82</v>
      </c>
      <c r="D652">
        <v>141</v>
      </c>
      <c r="E652">
        <v>3</v>
      </c>
      <c r="F652">
        <v>77</v>
      </c>
      <c r="G652" s="21">
        <f t="shared" si="121"/>
        <v>221</v>
      </c>
      <c r="H652" s="20"/>
      <c r="I652" s="18">
        <v>136</v>
      </c>
      <c r="J652">
        <v>198</v>
      </c>
      <c r="K652">
        <v>0</v>
      </c>
      <c r="L652">
        <v>82</v>
      </c>
      <c r="M652" s="21">
        <f t="shared" si="122"/>
        <v>280</v>
      </c>
      <c r="N652" s="20"/>
      <c r="O652" s="18">
        <f t="shared" si="123"/>
        <v>218</v>
      </c>
      <c r="P652">
        <f t="shared" si="123"/>
        <v>339</v>
      </c>
      <c r="Q652">
        <f t="shared" si="123"/>
        <v>3</v>
      </c>
      <c r="R652">
        <f t="shared" si="123"/>
        <v>159</v>
      </c>
      <c r="S652" s="21">
        <f t="shared" si="123"/>
        <v>501</v>
      </c>
    </row>
    <row r="653" spans="1:19" s="2" customFormat="1" ht="12.75">
      <c r="A653" s="22"/>
      <c r="B653" s="23" t="s">
        <v>566</v>
      </c>
      <c r="C653" s="24">
        <v>30</v>
      </c>
      <c r="D653" s="25">
        <v>31</v>
      </c>
      <c r="E653" s="25">
        <v>0</v>
      </c>
      <c r="F653" s="25">
        <v>17</v>
      </c>
      <c r="G653" s="25">
        <f t="shared" si="121"/>
        <v>48</v>
      </c>
      <c r="H653" s="21"/>
      <c r="I653" s="24">
        <v>33</v>
      </c>
      <c r="J653" s="25">
        <v>20</v>
      </c>
      <c r="K653" s="25">
        <v>0</v>
      </c>
      <c r="L653" s="25">
        <v>5</v>
      </c>
      <c r="M653" s="25">
        <f t="shared" si="122"/>
        <v>25</v>
      </c>
      <c r="N653" s="21"/>
      <c r="O653" s="24">
        <f t="shared" si="123"/>
        <v>63</v>
      </c>
      <c r="P653" s="25">
        <f t="shared" si="123"/>
        <v>51</v>
      </c>
      <c r="Q653" s="25">
        <f t="shared" si="123"/>
        <v>0</v>
      </c>
      <c r="R653" s="25">
        <f t="shared" si="123"/>
        <v>22</v>
      </c>
      <c r="S653" s="25">
        <f t="shared" si="123"/>
        <v>73</v>
      </c>
    </row>
    <row r="654" spans="2:19" ht="12.75">
      <c r="B654" t="s">
        <v>25</v>
      </c>
      <c r="C654" s="18">
        <f>SUM(C622:C653)</f>
        <v>70172</v>
      </c>
      <c r="D654">
        <f>SUM(D622:D653)</f>
        <v>30654</v>
      </c>
      <c r="E654">
        <f>SUM(E622:E653)</f>
        <v>653</v>
      </c>
      <c r="F654">
        <f>SUM(F622:F653)</f>
        <v>17998</v>
      </c>
      <c r="G654" s="21">
        <f>SUM(G622:G653)</f>
        <v>49305</v>
      </c>
      <c r="H654" s="20"/>
      <c r="I654" s="18">
        <f>SUM(I622:I653)</f>
        <v>47898</v>
      </c>
      <c r="J654">
        <f>SUM(J622:J653)</f>
        <v>8429</v>
      </c>
      <c r="K654">
        <f>SUM(K622:K653)</f>
        <v>91</v>
      </c>
      <c r="L654">
        <f>SUM(L622:L653)</f>
        <v>5111</v>
      </c>
      <c r="M654" s="21">
        <f>SUM(M622:M653)</f>
        <v>13631</v>
      </c>
      <c r="N654" s="20"/>
      <c r="O654" s="18">
        <f t="shared" si="123"/>
        <v>118070</v>
      </c>
      <c r="P654">
        <f t="shared" si="123"/>
        <v>39083</v>
      </c>
      <c r="Q654">
        <f t="shared" si="123"/>
        <v>744</v>
      </c>
      <c r="R654">
        <f t="shared" si="123"/>
        <v>23109</v>
      </c>
      <c r="S654" s="21">
        <f t="shared" si="123"/>
        <v>62936</v>
      </c>
    </row>
    <row r="655" spans="1:19" ht="12.75">
      <c r="A655" s="1" t="s">
        <v>567</v>
      </c>
      <c r="C655" s="18"/>
      <c r="G655" s="21"/>
      <c r="H655" s="20"/>
      <c r="I655" s="18"/>
      <c r="M655" s="21"/>
      <c r="N655" s="20"/>
      <c r="O655" s="18"/>
      <c r="S655" s="21"/>
    </row>
    <row r="656" spans="2:19" ht="12.75">
      <c r="B656" t="s">
        <v>11</v>
      </c>
      <c r="C656" s="18">
        <v>6397</v>
      </c>
      <c r="D656">
        <v>1724</v>
      </c>
      <c r="E656">
        <v>27</v>
      </c>
      <c r="F656">
        <v>1435</v>
      </c>
      <c r="G656" s="21">
        <f aca="true" t="shared" si="124" ref="G656:G668">SUM(D656:F656)</f>
        <v>3186</v>
      </c>
      <c r="H656" s="20"/>
      <c r="I656" s="18">
        <v>1826</v>
      </c>
      <c r="J656">
        <v>307</v>
      </c>
      <c r="K656">
        <v>6</v>
      </c>
      <c r="L656">
        <v>278</v>
      </c>
      <c r="M656" s="21">
        <f aca="true" t="shared" si="125" ref="M656:M668">SUM(J656:L656)</f>
        <v>591</v>
      </c>
      <c r="N656" s="20"/>
      <c r="O656" s="18">
        <f aca="true" t="shared" si="126" ref="O656:S669">C656+I656</f>
        <v>8223</v>
      </c>
      <c r="P656">
        <f t="shared" si="126"/>
        <v>2031</v>
      </c>
      <c r="Q656">
        <f t="shared" si="126"/>
        <v>33</v>
      </c>
      <c r="R656">
        <f t="shared" si="126"/>
        <v>1713</v>
      </c>
      <c r="S656" s="21">
        <f t="shared" si="126"/>
        <v>3777</v>
      </c>
    </row>
    <row r="657" spans="2:19" ht="12.75">
      <c r="B657" t="s">
        <v>568</v>
      </c>
      <c r="C657" s="18">
        <v>672</v>
      </c>
      <c r="D657">
        <v>226</v>
      </c>
      <c r="E657">
        <v>5</v>
      </c>
      <c r="F657">
        <v>165</v>
      </c>
      <c r="G657" s="21">
        <f t="shared" si="124"/>
        <v>396</v>
      </c>
      <c r="H657" s="20"/>
      <c r="I657" s="18">
        <v>1506</v>
      </c>
      <c r="J657">
        <v>301</v>
      </c>
      <c r="K657">
        <v>4</v>
      </c>
      <c r="L657">
        <v>125</v>
      </c>
      <c r="M657" s="21">
        <f t="shared" si="125"/>
        <v>430</v>
      </c>
      <c r="N657" s="20"/>
      <c r="O657" s="18">
        <f t="shared" si="126"/>
        <v>2178</v>
      </c>
      <c r="P657">
        <f t="shared" si="126"/>
        <v>527</v>
      </c>
      <c r="Q657">
        <f t="shared" si="126"/>
        <v>9</v>
      </c>
      <c r="R657">
        <f t="shared" si="126"/>
        <v>290</v>
      </c>
      <c r="S657" s="21">
        <f t="shared" si="126"/>
        <v>826</v>
      </c>
    </row>
    <row r="658" spans="2:19" ht="12.75">
      <c r="B658" t="s">
        <v>569</v>
      </c>
      <c r="C658" s="18">
        <v>348</v>
      </c>
      <c r="D658">
        <v>150</v>
      </c>
      <c r="E658">
        <v>4</v>
      </c>
      <c r="F658">
        <v>87</v>
      </c>
      <c r="G658" s="21">
        <f t="shared" si="124"/>
        <v>241</v>
      </c>
      <c r="H658" s="20"/>
      <c r="I658" s="18">
        <v>472</v>
      </c>
      <c r="J658">
        <v>38</v>
      </c>
      <c r="K658">
        <v>1</v>
      </c>
      <c r="L658">
        <v>14</v>
      </c>
      <c r="M658" s="21">
        <f t="shared" si="125"/>
        <v>53</v>
      </c>
      <c r="N658" s="20"/>
      <c r="O658" s="18">
        <f t="shared" si="126"/>
        <v>820</v>
      </c>
      <c r="P658">
        <f t="shared" si="126"/>
        <v>188</v>
      </c>
      <c r="Q658">
        <f t="shared" si="126"/>
        <v>5</v>
      </c>
      <c r="R658">
        <f t="shared" si="126"/>
        <v>101</v>
      </c>
      <c r="S658" s="21">
        <f t="shared" si="126"/>
        <v>294</v>
      </c>
    </row>
    <row r="659" spans="2:19" ht="12.75">
      <c r="B659" t="s">
        <v>570</v>
      </c>
      <c r="C659" s="18">
        <v>486</v>
      </c>
      <c r="D659">
        <v>223</v>
      </c>
      <c r="E659">
        <v>4</v>
      </c>
      <c r="F659">
        <v>169</v>
      </c>
      <c r="G659" s="21">
        <f t="shared" si="124"/>
        <v>396</v>
      </c>
      <c r="H659" s="20"/>
      <c r="I659" s="18">
        <v>542</v>
      </c>
      <c r="J659">
        <v>130</v>
      </c>
      <c r="K659">
        <v>3</v>
      </c>
      <c r="L659">
        <v>49</v>
      </c>
      <c r="M659" s="21">
        <f t="shared" si="125"/>
        <v>182</v>
      </c>
      <c r="N659" s="20"/>
      <c r="O659" s="18">
        <f t="shared" si="126"/>
        <v>1028</v>
      </c>
      <c r="P659">
        <f t="shared" si="126"/>
        <v>353</v>
      </c>
      <c r="Q659">
        <f t="shared" si="126"/>
        <v>7</v>
      </c>
      <c r="R659">
        <f t="shared" si="126"/>
        <v>218</v>
      </c>
      <c r="S659" s="21">
        <f t="shared" si="126"/>
        <v>578</v>
      </c>
    </row>
    <row r="660" spans="2:19" ht="12.75">
      <c r="B660" t="s">
        <v>571</v>
      </c>
      <c r="C660" s="18">
        <v>1538</v>
      </c>
      <c r="D660">
        <v>521</v>
      </c>
      <c r="E660">
        <v>6</v>
      </c>
      <c r="F660">
        <v>440</v>
      </c>
      <c r="G660" s="21">
        <f t="shared" si="124"/>
        <v>967</v>
      </c>
      <c r="H660" s="20"/>
      <c r="I660" s="18">
        <v>1465</v>
      </c>
      <c r="J660">
        <v>172</v>
      </c>
      <c r="K660">
        <v>4</v>
      </c>
      <c r="L660">
        <v>68</v>
      </c>
      <c r="M660" s="21">
        <f t="shared" si="125"/>
        <v>244</v>
      </c>
      <c r="N660" s="20"/>
      <c r="O660" s="18">
        <f t="shared" si="126"/>
        <v>3003</v>
      </c>
      <c r="P660">
        <f t="shared" si="126"/>
        <v>693</v>
      </c>
      <c r="Q660">
        <f t="shared" si="126"/>
        <v>10</v>
      </c>
      <c r="R660">
        <f t="shared" si="126"/>
        <v>508</v>
      </c>
      <c r="S660" s="21">
        <f t="shared" si="126"/>
        <v>1211</v>
      </c>
    </row>
    <row r="661" spans="2:19" ht="12.75">
      <c r="B661" t="s">
        <v>572</v>
      </c>
      <c r="C661" s="18">
        <v>2431</v>
      </c>
      <c r="D661">
        <v>1243</v>
      </c>
      <c r="E661">
        <v>30</v>
      </c>
      <c r="F661">
        <v>785</v>
      </c>
      <c r="G661" s="21">
        <f t="shared" si="124"/>
        <v>2058</v>
      </c>
      <c r="H661" s="20"/>
      <c r="I661" s="18">
        <v>3506</v>
      </c>
      <c r="J661">
        <v>545</v>
      </c>
      <c r="K661">
        <v>7</v>
      </c>
      <c r="L661">
        <v>292</v>
      </c>
      <c r="M661" s="21">
        <f t="shared" si="125"/>
        <v>844</v>
      </c>
      <c r="N661" s="20"/>
      <c r="O661" s="18">
        <f t="shared" si="126"/>
        <v>5937</v>
      </c>
      <c r="P661">
        <f t="shared" si="126"/>
        <v>1788</v>
      </c>
      <c r="Q661">
        <f t="shared" si="126"/>
        <v>37</v>
      </c>
      <c r="R661">
        <f t="shared" si="126"/>
        <v>1077</v>
      </c>
      <c r="S661" s="21">
        <f t="shared" si="126"/>
        <v>2902</v>
      </c>
    </row>
    <row r="662" spans="2:19" ht="12.75">
      <c r="B662" t="s">
        <v>573</v>
      </c>
      <c r="C662" s="18">
        <v>2409</v>
      </c>
      <c r="D662">
        <v>829</v>
      </c>
      <c r="E662">
        <v>14</v>
      </c>
      <c r="F662">
        <v>626</v>
      </c>
      <c r="G662" s="21">
        <f t="shared" si="124"/>
        <v>1469</v>
      </c>
      <c r="H662" s="20"/>
      <c r="I662" s="18">
        <v>1640</v>
      </c>
      <c r="J662">
        <v>166</v>
      </c>
      <c r="K662">
        <v>2</v>
      </c>
      <c r="L662">
        <v>79</v>
      </c>
      <c r="M662" s="21">
        <f t="shared" si="125"/>
        <v>247</v>
      </c>
      <c r="N662" s="20"/>
      <c r="O662" s="18">
        <f t="shared" si="126"/>
        <v>4049</v>
      </c>
      <c r="P662">
        <f t="shared" si="126"/>
        <v>995</v>
      </c>
      <c r="Q662">
        <f t="shared" si="126"/>
        <v>16</v>
      </c>
      <c r="R662">
        <f t="shared" si="126"/>
        <v>705</v>
      </c>
      <c r="S662" s="21">
        <f t="shared" si="126"/>
        <v>1716</v>
      </c>
    </row>
    <row r="663" spans="2:19" ht="12.75">
      <c r="B663" t="s">
        <v>574</v>
      </c>
      <c r="C663" s="18">
        <v>277</v>
      </c>
      <c r="D663">
        <v>130</v>
      </c>
      <c r="E663">
        <v>7</v>
      </c>
      <c r="F663">
        <v>101</v>
      </c>
      <c r="G663" s="21">
        <f t="shared" si="124"/>
        <v>238</v>
      </c>
      <c r="H663" s="20"/>
      <c r="I663" s="18">
        <v>942</v>
      </c>
      <c r="J663">
        <v>152</v>
      </c>
      <c r="K663">
        <v>5</v>
      </c>
      <c r="L663">
        <v>53</v>
      </c>
      <c r="M663" s="21">
        <f t="shared" si="125"/>
        <v>210</v>
      </c>
      <c r="N663" s="20"/>
      <c r="O663" s="18">
        <f t="shared" si="126"/>
        <v>1219</v>
      </c>
      <c r="P663">
        <f t="shared" si="126"/>
        <v>282</v>
      </c>
      <c r="Q663">
        <f t="shared" si="126"/>
        <v>12</v>
      </c>
      <c r="R663">
        <f t="shared" si="126"/>
        <v>154</v>
      </c>
      <c r="S663" s="21">
        <f t="shared" si="126"/>
        <v>448</v>
      </c>
    </row>
    <row r="664" spans="2:19" ht="12.75">
      <c r="B664" t="s">
        <v>575</v>
      </c>
      <c r="C664" s="18">
        <v>113</v>
      </c>
      <c r="D664">
        <v>51</v>
      </c>
      <c r="E664">
        <v>2</v>
      </c>
      <c r="F664">
        <v>32</v>
      </c>
      <c r="G664" s="21">
        <f t="shared" si="124"/>
        <v>85</v>
      </c>
      <c r="H664" s="20"/>
      <c r="I664" s="18">
        <v>178</v>
      </c>
      <c r="J664">
        <v>39</v>
      </c>
      <c r="K664">
        <v>0</v>
      </c>
      <c r="L664">
        <v>27</v>
      </c>
      <c r="M664" s="21">
        <f t="shared" si="125"/>
        <v>66</v>
      </c>
      <c r="N664" s="20"/>
      <c r="O664" s="18">
        <f t="shared" si="126"/>
        <v>291</v>
      </c>
      <c r="P664">
        <f t="shared" si="126"/>
        <v>90</v>
      </c>
      <c r="Q664">
        <f t="shared" si="126"/>
        <v>2</v>
      </c>
      <c r="R664">
        <f t="shared" si="126"/>
        <v>59</v>
      </c>
      <c r="S664" s="21">
        <f t="shared" si="126"/>
        <v>151</v>
      </c>
    </row>
    <row r="665" spans="2:19" ht="12.75">
      <c r="B665" t="s">
        <v>576</v>
      </c>
      <c r="C665" s="18">
        <v>362</v>
      </c>
      <c r="D665">
        <v>108</v>
      </c>
      <c r="E665">
        <v>6</v>
      </c>
      <c r="F665">
        <v>80</v>
      </c>
      <c r="G665" s="21">
        <f t="shared" si="124"/>
        <v>194</v>
      </c>
      <c r="H665" s="20"/>
      <c r="I665" s="18">
        <v>642</v>
      </c>
      <c r="J665">
        <v>108</v>
      </c>
      <c r="K665">
        <v>0</v>
      </c>
      <c r="L665">
        <v>65</v>
      </c>
      <c r="M665" s="21">
        <f t="shared" si="125"/>
        <v>173</v>
      </c>
      <c r="N665" s="20"/>
      <c r="O665" s="18">
        <f t="shared" si="126"/>
        <v>1004</v>
      </c>
      <c r="P665">
        <f t="shared" si="126"/>
        <v>216</v>
      </c>
      <c r="Q665">
        <f t="shared" si="126"/>
        <v>6</v>
      </c>
      <c r="R665">
        <f t="shared" si="126"/>
        <v>145</v>
      </c>
      <c r="S665" s="21">
        <f t="shared" si="126"/>
        <v>367</v>
      </c>
    </row>
    <row r="666" spans="2:19" ht="12.75">
      <c r="B666" t="s">
        <v>577</v>
      </c>
      <c r="C666" s="18">
        <v>122</v>
      </c>
      <c r="D666">
        <v>131</v>
      </c>
      <c r="E666">
        <v>4</v>
      </c>
      <c r="F666">
        <v>65</v>
      </c>
      <c r="G666" s="21">
        <f t="shared" si="124"/>
        <v>200</v>
      </c>
      <c r="H666" s="20"/>
      <c r="I666" s="18">
        <v>257</v>
      </c>
      <c r="J666">
        <v>101</v>
      </c>
      <c r="K666">
        <v>2</v>
      </c>
      <c r="L666">
        <v>34</v>
      </c>
      <c r="M666" s="21">
        <f t="shared" si="125"/>
        <v>137</v>
      </c>
      <c r="N666" s="20"/>
      <c r="O666" s="18">
        <f t="shared" si="126"/>
        <v>379</v>
      </c>
      <c r="P666">
        <f t="shared" si="126"/>
        <v>232</v>
      </c>
      <c r="Q666">
        <f t="shared" si="126"/>
        <v>6</v>
      </c>
      <c r="R666">
        <f t="shared" si="126"/>
        <v>99</v>
      </c>
      <c r="S666" s="21">
        <f t="shared" si="126"/>
        <v>337</v>
      </c>
    </row>
    <row r="667" spans="2:19" ht="12.75">
      <c r="B667" t="s">
        <v>578</v>
      </c>
      <c r="C667" s="18">
        <v>290</v>
      </c>
      <c r="D667">
        <v>124</v>
      </c>
      <c r="E667">
        <v>3</v>
      </c>
      <c r="F667">
        <v>90</v>
      </c>
      <c r="G667" s="21">
        <f t="shared" si="124"/>
        <v>217</v>
      </c>
      <c r="H667" s="20"/>
      <c r="I667" s="18">
        <v>384</v>
      </c>
      <c r="J667">
        <v>70</v>
      </c>
      <c r="K667">
        <v>2</v>
      </c>
      <c r="L667">
        <v>50</v>
      </c>
      <c r="M667" s="21">
        <f t="shared" si="125"/>
        <v>122</v>
      </c>
      <c r="N667" s="20"/>
      <c r="O667" s="18">
        <f t="shared" si="126"/>
        <v>674</v>
      </c>
      <c r="P667">
        <f t="shared" si="126"/>
        <v>194</v>
      </c>
      <c r="Q667">
        <f t="shared" si="126"/>
        <v>5</v>
      </c>
      <c r="R667">
        <f t="shared" si="126"/>
        <v>140</v>
      </c>
      <c r="S667" s="21">
        <f t="shared" si="126"/>
        <v>339</v>
      </c>
    </row>
    <row r="668" spans="1:19" s="2" customFormat="1" ht="12.75">
      <c r="A668" s="22"/>
      <c r="B668" s="23" t="s">
        <v>579</v>
      </c>
      <c r="C668" s="24">
        <v>173</v>
      </c>
      <c r="D668" s="25">
        <v>72</v>
      </c>
      <c r="E668" s="25">
        <v>4</v>
      </c>
      <c r="F668" s="25">
        <v>43</v>
      </c>
      <c r="G668" s="25">
        <f t="shared" si="124"/>
        <v>119</v>
      </c>
      <c r="H668" s="21"/>
      <c r="I668" s="24">
        <v>405</v>
      </c>
      <c r="J668" s="25">
        <v>40</v>
      </c>
      <c r="K668" s="25">
        <v>0</v>
      </c>
      <c r="L668" s="25">
        <v>27</v>
      </c>
      <c r="M668" s="25">
        <f t="shared" si="125"/>
        <v>67</v>
      </c>
      <c r="N668" s="21"/>
      <c r="O668" s="24">
        <f t="shared" si="126"/>
        <v>578</v>
      </c>
      <c r="P668" s="25">
        <f t="shared" si="126"/>
        <v>112</v>
      </c>
      <c r="Q668" s="25">
        <f t="shared" si="126"/>
        <v>4</v>
      </c>
      <c r="R668" s="25">
        <f t="shared" si="126"/>
        <v>70</v>
      </c>
      <c r="S668" s="25">
        <f t="shared" si="126"/>
        <v>186</v>
      </c>
    </row>
    <row r="669" spans="2:19" ht="12.75">
      <c r="B669" t="s">
        <v>25</v>
      </c>
      <c r="C669" s="18">
        <f>SUM(C656:C668)</f>
        <v>15618</v>
      </c>
      <c r="D669">
        <f>SUM(D656:D668)</f>
        <v>5532</v>
      </c>
      <c r="E669">
        <f>SUM(E656:E668)</f>
        <v>116</v>
      </c>
      <c r="F669">
        <f>SUM(F656:F668)</f>
        <v>4118</v>
      </c>
      <c r="G669" s="21">
        <f>SUM(G656:G668)</f>
        <v>9766</v>
      </c>
      <c r="H669" s="20"/>
      <c r="I669" s="18">
        <f>SUM(I656:I668)</f>
        <v>13765</v>
      </c>
      <c r="J669">
        <f>SUM(J656:J668)</f>
        <v>2169</v>
      </c>
      <c r="K669">
        <f>SUM(K656:K668)</f>
        <v>36</v>
      </c>
      <c r="L669">
        <f>SUM(L656:L668)</f>
        <v>1161</v>
      </c>
      <c r="M669" s="21">
        <f>SUM(M656:M668)</f>
        <v>3366</v>
      </c>
      <c r="N669" s="20"/>
      <c r="O669" s="18">
        <f t="shared" si="126"/>
        <v>29383</v>
      </c>
      <c r="P669">
        <f t="shared" si="126"/>
        <v>7701</v>
      </c>
      <c r="Q669">
        <f t="shared" si="126"/>
        <v>152</v>
      </c>
      <c r="R669">
        <f t="shared" si="126"/>
        <v>5279</v>
      </c>
      <c r="S669" s="21">
        <f t="shared" si="126"/>
        <v>13132</v>
      </c>
    </row>
    <row r="670" spans="1:19" ht="12.75">
      <c r="A670" s="1" t="s">
        <v>580</v>
      </c>
      <c r="C670" s="18"/>
      <c r="G670" s="21"/>
      <c r="H670" s="20"/>
      <c r="I670" s="18"/>
      <c r="M670" s="21"/>
      <c r="N670" s="20"/>
      <c r="O670" s="18"/>
      <c r="S670" s="21"/>
    </row>
    <row r="671" spans="2:19" ht="12.75">
      <c r="B671" t="s">
        <v>11</v>
      </c>
      <c r="C671" s="18">
        <v>17919</v>
      </c>
      <c r="D671">
        <v>4646</v>
      </c>
      <c r="E671">
        <v>160</v>
      </c>
      <c r="F671">
        <v>3698</v>
      </c>
      <c r="G671" s="21">
        <f aca="true" t="shared" si="127" ref="G671:G684">SUM(D671:F671)</f>
        <v>8504</v>
      </c>
      <c r="H671" s="20"/>
      <c r="I671" s="18">
        <v>3571</v>
      </c>
      <c r="J671">
        <v>49</v>
      </c>
      <c r="K671">
        <v>9</v>
      </c>
      <c r="L671">
        <v>158</v>
      </c>
      <c r="M671" s="21">
        <f aca="true" t="shared" si="128" ref="M671:M684">SUM(J671:L671)</f>
        <v>216</v>
      </c>
      <c r="N671" s="20"/>
      <c r="O671" s="18">
        <f aca="true" t="shared" si="129" ref="O671:S685">C671+I671</f>
        <v>21490</v>
      </c>
      <c r="P671">
        <f t="shared" si="129"/>
        <v>4695</v>
      </c>
      <c r="Q671">
        <f t="shared" si="129"/>
        <v>169</v>
      </c>
      <c r="R671">
        <f t="shared" si="129"/>
        <v>3856</v>
      </c>
      <c r="S671" s="21">
        <f t="shared" si="129"/>
        <v>8720</v>
      </c>
    </row>
    <row r="672" spans="2:19" ht="12.75">
      <c r="B672" t="s">
        <v>581</v>
      </c>
      <c r="C672" s="18">
        <v>666</v>
      </c>
      <c r="D672">
        <v>280</v>
      </c>
      <c r="E672">
        <v>16</v>
      </c>
      <c r="F672">
        <v>205</v>
      </c>
      <c r="G672" s="21">
        <f t="shared" si="127"/>
        <v>501</v>
      </c>
      <c r="H672" s="20"/>
      <c r="I672" s="18">
        <v>1192</v>
      </c>
      <c r="J672">
        <v>21</v>
      </c>
      <c r="K672">
        <v>1</v>
      </c>
      <c r="L672">
        <v>18</v>
      </c>
      <c r="M672" s="21">
        <f t="shared" si="128"/>
        <v>40</v>
      </c>
      <c r="N672" s="20"/>
      <c r="O672" s="18">
        <f t="shared" si="129"/>
        <v>1858</v>
      </c>
      <c r="P672">
        <f t="shared" si="129"/>
        <v>301</v>
      </c>
      <c r="Q672">
        <f t="shared" si="129"/>
        <v>17</v>
      </c>
      <c r="R672">
        <f t="shared" si="129"/>
        <v>223</v>
      </c>
      <c r="S672" s="21">
        <f t="shared" si="129"/>
        <v>541</v>
      </c>
    </row>
    <row r="673" spans="2:19" ht="12.75">
      <c r="B673" t="s">
        <v>582</v>
      </c>
      <c r="C673" s="18">
        <v>453</v>
      </c>
      <c r="D673">
        <v>374</v>
      </c>
      <c r="E673">
        <v>5</v>
      </c>
      <c r="F673">
        <v>202</v>
      </c>
      <c r="G673" s="21">
        <f t="shared" si="127"/>
        <v>581</v>
      </c>
      <c r="H673" s="20"/>
      <c r="I673" s="18">
        <v>310</v>
      </c>
      <c r="J673">
        <v>2</v>
      </c>
      <c r="K673">
        <v>1</v>
      </c>
      <c r="L673">
        <v>0</v>
      </c>
      <c r="M673" s="21">
        <f t="shared" si="128"/>
        <v>3</v>
      </c>
      <c r="N673" s="20"/>
      <c r="O673" s="18">
        <f t="shared" si="129"/>
        <v>763</v>
      </c>
      <c r="P673">
        <f t="shared" si="129"/>
        <v>376</v>
      </c>
      <c r="Q673">
        <f t="shared" si="129"/>
        <v>6</v>
      </c>
      <c r="R673">
        <f t="shared" si="129"/>
        <v>202</v>
      </c>
      <c r="S673" s="21">
        <f t="shared" si="129"/>
        <v>584</v>
      </c>
    </row>
    <row r="674" spans="2:19" ht="12.75">
      <c r="B674" t="s">
        <v>583</v>
      </c>
      <c r="C674" s="18">
        <v>292</v>
      </c>
      <c r="D674">
        <v>100</v>
      </c>
      <c r="E674">
        <v>5</v>
      </c>
      <c r="F674">
        <v>68</v>
      </c>
      <c r="G674" s="21">
        <f t="shared" si="127"/>
        <v>173</v>
      </c>
      <c r="H674" s="20"/>
      <c r="I674" s="18">
        <v>258</v>
      </c>
      <c r="J674">
        <v>3</v>
      </c>
      <c r="K674">
        <v>0</v>
      </c>
      <c r="L674">
        <v>8</v>
      </c>
      <c r="M674" s="21">
        <f t="shared" si="128"/>
        <v>11</v>
      </c>
      <c r="N674" s="20"/>
      <c r="O674" s="18">
        <f t="shared" si="129"/>
        <v>550</v>
      </c>
      <c r="P674">
        <f t="shared" si="129"/>
        <v>103</v>
      </c>
      <c r="Q674">
        <f t="shared" si="129"/>
        <v>5</v>
      </c>
      <c r="R674">
        <f t="shared" si="129"/>
        <v>76</v>
      </c>
      <c r="S674" s="21">
        <f t="shared" si="129"/>
        <v>184</v>
      </c>
    </row>
    <row r="675" spans="2:19" ht="12.75">
      <c r="B675" t="s">
        <v>584</v>
      </c>
      <c r="C675" s="18">
        <v>1151</v>
      </c>
      <c r="D675">
        <v>393</v>
      </c>
      <c r="E675">
        <v>18</v>
      </c>
      <c r="F675">
        <v>343</v>
      </c>
      <c r="G675" s="21">
        <f t="shared" si="127"/>
        <v>754</v>
      </c>
      <c r="H675" s="20"/>
      <c r="I675" s="18">
        <v>1304</v>
      </c>
      <c r="J675">
        <v>3</v>
      </c>
      <c r="K675">
        <v>0</v>
      </c>
      <c r="L675">
        <v>12</v>
      </c>
      <c r="M675" s="21">
        <f t="shared" si="128"/>
        <v>15</v>
      </c>
      <c r="N675" s="20"/>
      <c r="O675" s="18">
        <f t="shared" si="129"/>
        <v>2455</v>
      </c>
      <c r="P675">
        <f t="shared" si="129"/>
        <v>396</v>
      </c>
      <c r="Q675">
        <f t="shared" si="129"/>
        <v>18</v>
      </c>
      <c r="R675">
        <f t="shared" si="129"/>
        <v>355</v>
      </c>
      <c r="S675" s="21">
        <f t="shared" si="129"/>
        <v>769</v>
      </c>
    </row>
    <row r="676" spans="2:19" ht="12.75">
      <c r="B676" t="s">
        <v>585</v>
      </c>
      <c r="C676" s="18">
        <v>1066</v>
      </c>
      <c r="D676">
        <v>393</v>
      </c>
      <c r="E676">
        <v>14</v>
      </c>
      <c r="F676">
        <v>284</v>
      </c>
      <c r="G676" s="21">
        <f t="shared" si="127"/>
        <v>691</v>
      </c>
      <c r="H676" s="20"/>
      <c r="I676" s="18">
        <v>1841</v>
      </c>
      <c r="J676">
        <v>33</v>
      </c>
      <c r="K676">
        <v>2</v>
      </c>
      <c r="L676">
        <v>50</v>
      </c>
      <c r="M676" s="21">
        <f t="shared" si="128"/>
        <v>85</v>
      </c>
      <c r="N676" s="20"/>
      <c r="O676" s="18">
        <f t="shared" si="129"/>
        <v>2907</v>
      </c>
      <c r="P676">
        <f t="shared" si="129"/>
        <v>426</v>
      </c>
      <c r="Q676">
        <f t="shared" si="129"/>
        <v>16</v>
      </c>
      <c r="R676">
        <f t="shared" si="129"/>
        <v>334</v>
      </c>
      <c r="S676" s="21">
        <f t="shared" si="129"/>
        <v>776</v>
      </c>
    </row>
    <row r="677" spans="2:19" ht="12.75">
      <c r="B677" t="s">
        <v>586</v>
      </c>
      <c r="C677" s="18">
        <v>361</v>
      </c>
      <c r="D677">
        <v>194</v>
      </c>
      <c r="E677">
        <v>6</v>
      </c>
      <c r="F677">
        <v>139</v>
      </c>
      <c r="G677" s="21">
        <f t="shared" si="127"/>
        <v>339</v>
      </c>
      <c r="H677" s="20"/>
      <c r="I677" s="18">
        <v>334</v>
      </c>
      <c r="J677">
        <v>4</v>
      </c>
      <c r="K677">
        <v>0</v>
      </c>
      <c r="L677">
        <v>2</v>
      </c>
      <c r="M677" s="21">
        <f t="shared" si="128"/>
        <v>6</v>
      </c>
      <c r="N677" s="20"/>
      <c r="O677" s="18">
        <f t="shared" si="129"/>
        <v>695</v>
      </c>
      <c r="P677">
        <f t="shared" si="129"/>
        <v>198</v>
      </c>
      <c r="Q677">
        <f t="shared" si="129"/>
        <v>6</v>
      </c>
      <c r="R677">
        <f t="shared" si="129"/>
        <v>141</v>
      </c>
      <c r="S677" s="21">
        <f t="shared" si="129"/>
        <v>345</v>
      </c>
    </row>
    <row r="678" spans="2:19" ht="12.75">
      <c r="B678" t="s">
        <v>587</v>
      </c>
      <c r="C678" s="18">
        <v>283</v>
      </c>
      <c r="D678">
        <v>192</v>
      </c>
      <c r="E678">
        <v>3</v>
      </c>
      <c r="F678">
        <v>139</v>
      </c>
      <c r="G678" s="21">
        <f t="shared" si="127"/>
        <v>334</v>
      </c>
      <c r="H678" s="20"/>
      <c r="I678" s="18">
        <v>327</v>
      </c>
      <c r="J678">
        <v>0</v>
      </c>
      <c r="K678">
        <v>0</v>
      </c>
      <c r="L678">
        <v>1</v>
      </c>
      <c r="M678" s="21">
        <f t="shared" si="128"/>
        <v>1</v>
      </c>
      <c r="N678" s="20"/>
      <c r="O678" s="18">
        <f t="shared" si="129"/>
        <v>610</v>
      </c>
      <c r="P678">
        <f t="shared" si="129"/>
        <v>192</v>
      </c>
      <c r="Q678">
        <f t="shared" si="129"/>
        <v>3</v>
      </c>
      <c r="R678">
        <f t="shared" si="129"/>
        <v>140</v>
      </c>
      <c r="S678" s="21">
        <f t="shared" si="129"/>
        <v>335</v>
      </c>
    </row>
    <row r="679" spans="2:19" ht="12.75">
      <c r="B679" t="s">
        <v>588</v>
      </c>
      <c r="C679" s="18">
        <v>477</v>
      </c>
      <c r="D679">
        <v>156</v>
      </c>
      <c r="E679">
        <v>10</v>
      </c>
      <c r="F679">
        <v>125</v>
      </c>
      <c r="G679" s="21">
        <f t="shared" si="127"/>
        <v>291</v>
      </c>
      <c r="H679" s="20"/>
      <c r="I679" s="18">
        <v>534</v>
      </c>
      <c r="J679">
        <v>6</v>
      </c>
      <c r="K679">
        <v>3</v>
      </c>
      <c r="L679">
        <v>11</v>
      </c>
      <c r="M679" s="21">
        <f t="shared" si="128"/>
        <v>20</v>
      </c>
      <c r="N679" s="20"/>
      <c r="O679" s="18">
        <f t="shared" si="129"/>
        <v>1011</v>
      </c>
      <c r="P679">
        <f t="shared" si="129"/>
        <v>162</v>
      </c>
      <c r="Q679">
        <f t="shared" si="129"/>
        <v>13</v>
      </c>
      <c r="R679">
        <f t="shared" si="129"/>
        <v>136</v>
      </c>
      <c r="S679" s="21">
        <f t="shared" si="129"/>
        <v>311</v>
      </c>
    </row>
    <row r="680" spans="2:19" ht="12.75">
      <c r="B680" t="s">
        <v>589</v>
      </c>
      <c r="C680" s="18">
        <v>341</v>
      </c>
      <c r="D680">
        <v>131</v>
      </c>
      <c r="E680">
        <v>5</v>
      </c>
      <c r="F680">
        <v>80</v>
      </c>
      <c r="G680" s="21">
        <f t="shared" si="127"/>
        <v>216</v>
      </c>
      <c r="H680" s="20"/>
      <c r="I680" s="18">
        <v>1291</v>
      </c>
      <c r="J680">
        <v>27</v>
      </c>
      <c r="K680">
        <v>3</v>
      </c>
      <c r="L680">
        <v>37</v>
      </c>
      <c r="M680" s="21">
        <f t="shared" si="128"/>
        <v>67</v>
      </c>
      <c r="N680" s="20"/>
      <c r="O680" s="18">
        <f t="shared" si="129"/>
        <v>1632</v>
      </c>
      <c r="P680">
        <f t="shared" si="129"/>
        <v>158</v>
      </c>
      <c r="Q680">
        <f t="shared" si="129"/>
        <v>8</v>
      </c>
      <c r="R680">
        <f t="shared" si="129"/>
        <v>117</v>
      </c>
      <c r="S680" s="21">
        <f t="shared" si="129"/>
        <v>283</v>
      </c>
    </row>
    <row r="681" spans="2:19" ht="12.75">
      <c r="B681" t="s">
        <v>590</v>
      </c>
      <c r="C681" s="18">
        <v>59</v>
      </c>
      <c r="D681">
        <v>43</v>
      </c>
      <c r="E681">
        <v>1</v>
      </c>
      <c r="F681">
        <v>33</v>
      </c>
      <c r="G681" s="21">
        <f t="shared" si="127"/>
        <v>77</v>
      </c>
      <c r="H681" s="20"/>
      <c r="I681" s="18">
        <v>292</v>
      </c>
      <c r="J681">
        <v>0</v>
      </c>
      <c r="K681">
        <v>0</v>
      </c>
      <c r="L681">
        <v>0</v>
      </c>
      <c r="M681" s="21">
        <f t="shared" si="128"/>
        <v>0</v>
      </c>
      <c r="N681" s="20"/>
      <c r="O681" s="18">
        <f t="shared" si="129"/>
        <v>351</v>
      </c>
      <c r="P681">
        <f t="shared" si="129"/>
        <v>43</v>
      </c>
      <c r="Q681">
        <f t="shared" si="129"/>
        <v>1</v>
      </c>
      <c r="R681">
        <f t="shared" si="129"/>
        <v>33</v>
      </c>
      <c r="S681" s="21">
        <f t="shared" si="129"/>
        <v>77</v>
      </c>
    </row>
    <row r="682" spans="2:19" ht="12.75">
      <c r="B682" t="s">
        <v>104</v>
      </c>
      <c r="C682" s="18">
        <v>63</v>
      </c>
      <c r="D682">
        <v>43</v>
      </c>
      <c r="E682">
        <v>3</v>
      </c>
      <c r="F682">
        <v>32</v>
      </c>
      <c r="G682" s="21">
        <f t="shared" si="127"/>
        <v>78</v>
      </c>
      <c r="H682" s="20"/>
      <c r="I682" s="18">
        <v>277</v>
      </c>
      <c r="J682">
        <v>3</v>
      </c>
      <c r="K682">
        <v>0</v>
      </c>
      <c r="L682">
        <v>4</v>
      </c>
      <c r="M682" s="21">
        <f t="shared" si="128"/>
        <v>7</v>
      </c>
      <c r="N682" s="20"/>
      <c r="O682" s="18">
        <f t="shared" si="129"/>
        <v>340</v>
      </c>
      <c r="P682">
        <f t="shared" si="129"/>
        <v>46</v>
      </c>
      <c r="Q682">
        <f t="shared" si="129"/>
        <v>3</v>
      </c>
      <c r="R682">
        <f t="shared" si="129"/>
        <v>36</v>
      </c>
      <c r="S682" s="21">
        <f t="shared" si="129"/>
        <v>85</v>
      </c>
    </row>
    <row r="683" spans="2:19" ht="12.75">
      <c r="B683" t="s">
        <v>591</v>
      </c>
      <c r="C683" s="18">
        <v>68</v>
      </c>
      <c r="D683">
        <v>39</v>
      </c>
      <c r="E683">
        <v>2</v>
      </c>
      <c r="F683">
        <v>30</v>
      </c>
      <c r="G683" s="21">
        <f t="shared" si="127"/>
        <v>71</v>
      </c>
      <c r="H683" s="20"/>
      <c r="I683" s="18">
        <v>217</v>
      </c>
      <c r="J683">
        <v>0</v>
      </c>
      <c r="K683">
        <v>0</v>
      </c>
      <c r="L683">
        <v>2</v>
      </c>
      <c r="M683" s="21">
        <f t="shared" si="128"/>
        <v>2</v>
      </c>
      <c r="N683" s="20"/>
      <c r="O683" s="18">
        <f t="shared" si="129"/>
        <v>285</v>
      </c>
      <c r="P683">
        <f t="shared" si="129"/>
        <v>39</v>
      </c>
      <c r="Q683">
        <f t="shared" si="129"/>
        <v>2</v>
      </c>
      <c r="R683">
        <f t="shared" si="129"/>
        <v>32</v>
      </c>
      <c r="S683" s="21">
        <f t="shared" si="129"/>
        <v>73</v>
      </c>
    </row>
    <row r="684" spans="1:19" s="2" customFormat="1" ht="12.75">
      <c r="A684" s="22"/>
      <c r="B684" s="23" t="s">
        <v>592</v>
      </c>
      <c r="C684" s="24">
        <v>164</v>
      </c>
      <c r="D684" s="25">
        <v>81</v>
      </c>
      <c r="E684" s="25">
        <v>6</v>
      </c>
      <c r="F684" s="25">
        <v>49</v>
      </c>
      <c r="G684" s="25">
        <f t="shared" si="127"/>
        <v>136</v>
      </c>
      <c r="H684" s="21"/>
      <c r="I684" s="24">
        <v>830</v>
      </c>
      <c r="J684" s="25">
        <v>8</v>
      </c>
      <c r="K684" s="25">
        <v>1</v>
      </c>
      <c r="L684" s="25">
        <v>18</v>
      </c>
      <c r="M684" s="25">
        <f t="shared" si="128"/>
        <v>27</v>
      </c>
      <c r="N684" s="21"/>
      <c r="O684" s="24">
        <f t="shared" si="129"/>
        <v>994</v>
      </c>
      <c r="P684" s="25">
        <f t="shared" si="129"/>
        <v>89</v>
      </c>
      <c r="Q684" s="25">
        <f t="shared" si="129"/>
        <v>7</v>
      </c>
      <c r="R684" s="25">
        <f t="shared" si="129"/>
        <v>67</v>
      </c>
      <c r="S684" s="25">
        <f t="shared" si="129"/>
        <v>163</v>
      </c>
    </row>
    <row r="685" spans="2:19" ht="12.75">
      <c r="B685" t="s">
        <v>25</v>
      </c>
      <c r="C685" s="18">
        <f>SUM(C671:C684)</f>
        <v>23363</v>
      </c>
      <c r="D685">
        <f>SUM(D671:D684)</f>
        <v>7065</v>
      </c>
      <c r="E685">
        <f>SUM(E671:E684)</f>
        <v>254</v>
      </c>
      <c r="F685">
        <f>SUM(F671:F684)</f>
        <v>5427</v>
      </c>
      <c r="G685" s="21">
        <f>SUM(G671:G684)</f>
        <v>12746</v>
      </c>
      <c r="H685" s="20"/>
      <c r="I685" s="18">
        <f>SUM(I671:I684)</f>
        <v>12578</v>
      </c>
      <c r="J685">
        <f>SUM(J671:J684)</f>
        <v>159</v>
      </c>
      <c r="K685">
        <f>SUM(K671:K684)</f>
        <v>20</v>
      </c>
      <c r="L685">
        <f>SUM(L671:L684)</f>
        <v>321</v>
      </c>
      <c r="M685" s="21">
        <f>SUM(M671:M684)</f>
        <v>500</v>
      </c>
      <c r="N685" s="20"/>
      <c r="O685" s="18">
        <f t="shared" si="129"/>
        <v>35941</v>
      </c>
      <c r="P685">
        <f t="shared" si="129"/>
        <v>7224</v>
      </c>
      <c r="Q685">
        <f t="shared" si="129"/>
        <v>274</v>
      </c>
      <c r="R685">
        <f t="shared" si="129"/>
        <v>5748</v>
      </c>
      <c r="S685" s="21">
        <f t="shared" si="129"/>
        <v>13246</v>
      </c>
    </row>
    <row r="686" spans="1:19" ht="12.75">
      <c r="A686" s="1" t="s">
        <v>593</v>
      </c>
      <c r="C686" s="18"/>
      <c r="G686" s="21"/>
      <c r="H686" s="20"/>
      <c r="I686" s="18"/>
      <c r="M686" s="21"/>
      <c r="N686" s="20"/>
      <c r="O686" s="18"/>
      <c r="S686" s="21"/>
    </row>
    <row r="687" spans="2:19" ht="12.75">
      <c r="B687" t="s">
        <v>11</v>
      </c>
      <c r="C687" s="18">
        <v>10040</v>
      </c>
      <c r="D687">
        <v>3379</v>
      </c>
      <c r="E687">
        <v>84</v>
      </c>
      <c r="F687">
        <v>2592</v>
      </c>
      <c r="G687" s="21">
        <f aca="true" t="shared" si="130" ref="G687:G702">SUM(D687:F687)</f>
        <v>6055</v>
      </c>
      <c r="H687" s="20"/>
      <c r="I687" s="18">
        <v>3290</v>
      </c>
      <c r="J687">
        <v>607</v>
      </c>
      <c r="K687">
        <v>17</v>
      </c>
      <c r="L687">
        <v>360</v>
      </c>
      <c r="M687" s="21">
        <f aca="true" t="shared" si="131" ref="M687:M702">SUM(J687:L687)</f>
        <v>984</v>
      </c>
      <c r="N687" s="20"/>
      <c r="O687" s="18">
        <f aca="true" t="shared" si="132" ref="O687:S703">C687+I687</f>
        <v>13330</v>
      </c>
      <c r="P687">
        <f t="shared" si="132"/>
        <v>3986</v>
      </c>
      <c r="Q687">
        <f t="shared" si="132"/>
        <v>101</v>
      </c>
      <c r="R687">
        <f t="shared" si="132"/>
        <v>2952</v>
      </c>
      <c r="S687" s="21">
        <f t="shared" si="132"/>
        <v>7039</v>
      </c>
    </row>
    <row r="688" spans="2:19" ht="12.75">
      <c r="B688" t="s">
        <v>594</v>
      </c>
      <c r="C688" s="18">
        <v>4931</v>
      </c>
      <c r="D688">
        <v>3010</v>
      </c>
      <c r="E688">
        <v>38</v>
      </c>
      <c r="F688">
        <v>1622</v>
      </c>
      <c r="G688" s="21">
        <f t="shared" si="130"/>
        <v>4670</v>
      </c>
      <c r="H688" s="20"/>
      <c r="I688" s="18">
        <v>6070</v>
      </c>
      <c r="J688">
        <v>1402</v>
      </c>
      <c r="K688">
        <v>12</v>
      </c>
      <c r="L688">
        <v>583</v>
      </c>
      <c r="M688" s="21">
        <f t="shared" si="131"/>
        <v>1997</v>
      </c>
      <c r="N688" s="20"/>
      <c r="O688" s="18">
        <f t="shared" si="132"/>
        <v>11001</v>
      </c>
      <c r="P688">
        <f t="shared" si="132"/>
        <v>4412</v>
      </c>
      <c r="Q688">
        <f t="shared" si="132"/>
        <v>50</v>
      </c>
      <c r="R688">
        <f t="shared" si="132"/>
        <v>2205</v>
      </c>
      <c r="S688" s="21">
        <f t="shared" si="132"/>
        <v>6667</v>
      </c>
    </row>
    <row r="689" spans="2:19" ht="12.75">
      <c r="B689" t="s">
        <v>595</v>
      </c>
      <c r="C689" s="18">
        <v>4366</v>
      </c>
      <c r="D689">
        <v>1759</v>
      </c>
      <c r="E689">
        <v>36</v>
      </c>
      <c r="F689">
        <v>1028</v>
      </c>
      <c r="G689" s="21">
        <f t="shared" si="130"/>
        <v>2823</v>
      </c>
      <c r="H689" s="20"/>
      <c r="I689" s="18">
        <v>5188</v>
      </c>
      <c r="J689">
        <v>949</v>
      </c>
      <c r="K689">
        <v>8</v>
      </c>
      <c r="L689">
        <v>415</v>
      </c>
      <c r="M689" s="21">
        <f t="shared" si="131"/>
        <v>1372</v>
      </c>
      <c r="N689" s="20"/>
      <c r="O689" s="18">
        <f t="shared" si="132"/>
        <v>9554</v>
      </c>
      <c r="P689">
        <f t="shared" si="132"/>
        <v>2708</v>
      </c>
      <c r="Q689">
        <f t="shared" si="132"/>
        <v>44</v>
      </c>
      <c r="R689">
        <f t="shared" si="132"/>
        <v>1443</v>
      </c>
      <c r="S689" s="21">
        <f t="shared" si="132"/>
        <v>4195</v>
      </c>
    </row>
    <row r="690" spans="2:19" ht="12.75">
      <c r="B690" t="s">
        <v>596</v>
      </c>
      <c r="C690" s="18">
        <v>1959</v>
      </c>
      <c r="D690">
        <v>987</v>
      </c>
      <c r="E690">
        <v>15</v>
      </c>
      <c r="F690">
        <v>473</v>
      </c>
      <c r="G690" s="21">
        <f t="shared" si="130"/>
        <v>1475</v>
      </c>
      <c r="H690" s="20"/>
      <c r="I690" s="18">
        <v>2547</v>
      </c>
      <c r="J690">
        <v>276</v>
      </c>
      <c r="K690">
        <v>1</v>
      </c>
      <c r="L690">
        <v>75</v>
      </c>
      <c r="M690" s="21">
        <f t="shared" si="131"/>
        <v>352</v>
      </c>
      <c r="N690" s="20"/>
      <c r="O690" s="18">
        <f t="shared" si="132"/>
        <v>4506</v>
      </c>
      <c r="P690">
        <f t="shared" si="132"/>
        <v>1263</v>
      </c>
      <c r="Q690">
        <f t="shared" si="132"/>
        <v>16</v>
      </c>
      <c r="R690">
        <f t="shared" si="132"/>
        <v>548</v>
      </c>
      <c r="S690" s="21">
        <f t="shared" si="132"/>
        <v>1827</v>
      </c>
    </row>
    <row r="691" spans="2:19" ht="12.75">
      <c r="B691" t="s">
        <v>597</v>
      </c>
      <c r="C691" s="18">
        <v>1179</v>
      </c>
      <c r="D691">
        <v>738</v>
      </c>
      <c r="E691">
        <v>12</v>
      </c>
      <c r="F691">
        <v>395</v>
      </c>
      <c r="G691" s="21">
        <f t="shared" si="130"/>
        <v>1145</v>
      </c>
      <c r="H691" s="20"/>
      <c r="I691" s="18">
        <v>2557</v>
      </c>
      <c r="J691">
        <v>654</v>
      </c>
      <c r="K691">
        <v>4</v>
      </c>
      <c r="L691">
        <v>242</v>
      </c>
      <c r="M691" s="21">
        <f t="shared" si="131"/>
        <v>900</v>
      </c>
      <c r="N691" s="20"/>
      <c r="O691" s="18">
        <f t="shared" si="132"/>
        <v>3736</v>
      </c>
      <c r="P691">
        <f t="shared" si="132"/>
        <v>1392</v>
      </c>
      <c r="Q691">
        <f t="shared" si="132"/>
        <v>16</v>
      </c>
      <c r="R691">
        <f t="shared" si="132"/>
        <v>637</v>
      </c>
      <c r="S691" s="21">
        <f t="shared" si="132"/>
        <v>2045</v>
      </c>
    </row>
    <row r="692" spans="2:19" ht="12.75">
      <c r="B692" t="s">
        <v>598</v>
      </c>
      <c r="C692" s="18">
        <v>1162</v>
      </c>
      <c r="D692">
        <v>726</v>
      </c>
      <c r="E692">
        <v>8</v>
      </c>
      <c r="F692">
        <v>393</v>
      </c>
      <c r="G692" s="21">
        <f t="shared" si="130"/>
        <v>1127</v>
      </c>
      <c r="H692" s="20"/>
      <c r="I692" s="18">
        <v>2280</v>
      </c>
      <c r="J692">
        <v>540</v>
      </c>
      <c r="K692">
        <v>2</v>
      </c>
      <c r="L692">
        <v>114</v>
      </c>
      <c r="M692" s="21">
        <f t="shared" si="131"/>
        <v>656</v>
      </c>
      <c r="N692" s="20"/>
      <c r="O692" s="18">
        <f t="shared" si="132"/>
        <v>3442</v>
      </c>
      <c r="P692">
        <f t="shared" si="132"/>
        <v>1266</v>
      </c>
      <c r="Q692">
        <f t="shared" si="132"/>
        <v>10</v>
      </c>
      <c r="R692">
        <f t="shared" si="132"/>
        <v>507</v>
      </c>
      <c r="S692" s="21">
        <f t="shared" si="132"/>
        <v>1783</v>
      </c>
    </row>
    <row r="693" spans="2:19" ht="12.75">
      <c r="B693" t="s">
        <v>599</v>
      </c>
      <c r="C693" s="18">
        <v>1918</v>
      </c>
      <c r="D693">
        <v>914</v>
      </c>
      <c r="E693">
        <v>27</v>
      </c>
      <c r="F693">
        <v>539</v>
      </c>
      <c r="G693" s="21">
        <f t="shared" si="130"/>
        <v>1480</v>
      </c>
      <c r="H693" s="20"/>
      <c r="I693" s="18">
        <v>2411</v>
      </c>
      <c r="J693">
        <v>347</v>
      </c>
      <c r="K693">
        <v>6</v>
      </c>
      <c r="L693">
        <v>100</v>
      </c>
      <c r="M693" s="21">
        <f t="shared" si="131"/>
        <v>453</v>
      </c>
      <c r="N693" s="20"/>
      <c r="O693" s="18">
        <f t="shared" si="132"/>
        <v>4329</v>
      </c>
      <c r="P693">
        <f t="shared" si="132"/>
        <v>1261</v>
      </c>
      <c r="Q693">
        <f t="shared" si="132"/>
        <v>33</v>
      </c>
      <c r="R693">
        <f t="shared" si="132"/>
        <v>639</v>
      </c>
      <c r="S693" s="21">
        <f t="shared" si="132"/>
        <v>1933</v>
      </c>
    </row>
    <row r="694" spans="2:19" ht="12.75">
      <c r="B694" t="s">
        <v>600</v>
      </c>
      <c r="C694" s="18">
        <v>5727</v>
      </c>
      <c r="D694">
        <v>2672</v>
      </c>
      <c r="E694">
        <v>45</v>
      </c>
      <c r="F694">
        <v>1577</v>
      </c>
      <c r="G694" s="21">
        <f t="shared" si="130"/>
        <v>4294</v>
      </c>
      <c r="H694" s="20"/>
      <c r="I694" s="18">
        <v>5153</v>
      </c>
      <c r="J694">
        <v>922</v>
      </c>
      <c r="K694">
        <v>13</v>
      </c>
      <c r="L694">
        <v>432</v>
      </c>
      <c r="M694" s="21">
        <f t="shared" si="131"/>
        <v>1367</v>
      </c>
      <c r="N694" s="20"/>
      <c r="O694" s="18">
        <f t="shared" si="132"/>
        <v>10880</v>
      </c>
      <c r="P694">
        <f t="shared" si="132"/>
        <v>3594</v>
      </c>
      <c r="Q694">
        <f t="shared" si="132"/>
        <v>58</v>
      </c>
      <c r="R694">
        <f t="shared" si="132"/>
        <v>2009</v>
      </c>
      <c r="S694" s="21">
        <f t="shared" si="132"/>
        <v>5661</v>
      </c>
    </row>
    <row r="695" spans="2:19" ht="12.75">
      <c r="B695" t="s">
        <v>601</v>
      </c>
      <c r="C695" s="18">
        <v>1438</v>
      </c>
      <c r="D695">
        <v>689</v>
      </c>
      <c r="E695">
        <v>12</v>
      </c>
      <c r="F695">
        <v>393</v>
      </c>
      <c r="G695" s="21">
        <f t="shared" si="130"/>
        <v>1094</v>
      </c>
      <c r="H695" s="20"/>
      <c r="I695" s="18">
        <v>2260</v>
      </c>
      <c r="J695">
        <v>189</v>
      </c>
      <c r="K695">
        <v>2</v>
      </c>
      <c r="L695">
        <v>97</v>
      </c>
      <c r="M695" s="21">
        <f t="shared" si="131"/>
        <v>288</v>
      </c>
      <c r="N695" s="20"/>
      <c r="O695" s="18">
        <f t="shared" si="132"/>
        <v>3698</v>
      </c>
      <c r="P695">
        <f t="shared" si="132"/>
        <v>878</v>
      </c>
      <c r="Q695">
        <f t="shared" si="132"/>
        <v>14</v>
      </c>
      <c r="R695">
        <f t="shared" si="132"/>
        <v>490</v>
      </c>
      <c r="S695" s="21">
        <f t="shared" si="132"/>
        <v>1382</v>
      </c>
    </row>
    <row r="696" spans="2:19" ht="12.75">
      <c r="B696" t="s">
        <v>602</v>
      </c>
      <c r="C696" s="18">
        <v>1917</v>
      </c>
      <c r="D696">
        <v>854</v>
      </c>
      <c r="E696">
        <v>15</v>
      </c>
      <c r="F696">
        <v>530</v>
      </c>
      <c r="G696" s="21">
        <f t="shared" si="130"/>
        <v>1399</v>
      </c>
      <c r="H696" s="20"/>
      <c r="I696" s="18">
        <v>3963</v>
      </c>
      <c r="J696">
        <v>669</v>
      </c>
      <c r="K696">
        <v>3</v>
      </c>
      <c r="L696">
        <v>252</v>
      </c>
      <c r="M696" s="21">
        <f t="shared" si="131"/>
        <v>924</v>
      </c>
      <c r="N696" s="20"/>
      <c r="O696" s="18">
        <f t="shared" si="132"/>
        <v>5880</v>
      </c>
      <c r="P696">
        <f t="shared" si="132"/>
        <v>1523</v>
      </c>
      <c r="Q696">
        <f t="shared" si="132"/>
        <v>18</v>
      </c>
      <c r="R696">
        <f t="shared" si="132"/>
        <v>782</v>
      </c>
      <c r="S696" s="21">
        <f t="shared" si="132"/>
        <v>2323</v>
      </c>
    </row>
    <row r="697" spans="2:19" ht="12.75">
      <c r="B697" t="s">
        <v>603</v>
      </c>
      <c r="C697" s="18">
        <v>1695</v>
      </c>
      <c r="D697">
        <v>411</v>
      </c>
      <c r="E697">
        <v>8</v>
      </c>
      <c r="F697">
        <v>183</v>
      </c>
      <c r="G697" s="21">
        <f t="shared" si="130"/>
        <v>602</v>
      </c>
      <c r="H697" s="20"/>
      <c r="I697" s="18">
        <v>1418</v>
      </c>
      <c r="J697">
        <v>54</v>
      </c>
      <c r="K697">
        <v>3</v>
      </c>
      <c r="L697">
        <v>31</v>
      </c>
      <c r="M697" s="21">
        <f t="shared" si="131"/>
        <v>88</v>
      </c>
      <c r="N697" s="20"/>
      <c r="O697" s="18">
        <f t="shared" si="132"/>
        <v>3113</v>
      </c>
      <c r="P697">
        <f t="shared" si="132"/>
        <v>465</v>
      </c>
      <c r="Q697">
        <f t="shared" si="132"/>
        <v>11</v>
      </c>
      <c r="R697">
        <f t="shared" si="132"/>
        <v>214</v>
      </c>
      <c r="S697" s="21">
        <f t="shared" si="132"/>
        <v>690</v>
      </c>
    </row>
    <row r="698" spans="2:19" ht="12.75">
      <c r="B698" t="s">
        <v>604</v>
      </c>
      <c r="C698" s="18">
        <v>1884</v>
      </c>
      <c r="D698">
        <v>886</v>
      </c>
      <c r="E698">
        <v>10</v>
      </c>
      <c r="F698">
        <v>478</v>
      </c>
      <c r="G698" s="21">
        <f t="shared" si="130"/>
        <v>1374</v>
      </c>
      <c r="H698" s="20"/>
      <c r="I698" s="18">
        <v>1200</v>
      </c>
      <c r="J698">
        <v>252</v>
      </c>
      <c r="K698">
        <v>2</v>
      </c>
      <c r="L698">
        <v>114</v>
      </c>
      <c r="M698" s="21">
        <f t="shared" si="131"/>
        <v>368</v>
      </c>
      <c r="N698" s="20"/>
      <c r="O698" s="18">
        <f t="shared" si="132"/>
        <v>3084</v>
      </c>
      <c r="P698">
        <f t="shared" si="132"/>
        <v>1138</v>
      </c>
      <c r="Q698">
        <f t="shared" si="132"/>
        <v>12</v>
      </c>
      <c r="R698">
        <f t="shared" si="132"/>
        <v>592</v>
      </c>
      <c r="S698" s="21">
        <f t="shared" si="132"/>
        <v>1742</v>
      </c>
    </row>
    <row r="699" spans="2:19" ht="12.75">
      <c r="B699" t="s">
        <v>605</v>
      </c>
      <c r="C699" s="18">
        <v>3778</v>
      </c>
      <c r="D699">
        <v>1867</v>
      </c>
      <c r="E699">
        <v>34</v>
      </c>
      <c r="F699">
        <v>1244</v>
      </c>
      <c r="G699" s="21">
        <f t="shared" si="130"/>
        <v>3145</v>
      </c>
      <c r="H699" s="20"/>
      <c r="I699" s="18">
        <v>3162</v>
      </c>
      <c r="J699">
        <v>376</v>
      </c>
      <c r="K699">
        <v>5</v>
      </c>
      <c r="L699">
        <v>172</v>
      </c>
      <c r="M699" s="21">
        <f t="shared" si="131"/>
        <v>553</v>
      </c>
      <c r="N699" s="20"/>
      <c r="O699" s="18">
        <f t="shared" si="132"/>
        <v>6940</v>
      </c>
      <c r="P699">
        <f t="shared" si="132"/>
        <v>2243</v>
      </c>
      <c r="Q699">
        <f t="shared" si="132"/>
        <v>39</v>
      </c>
      <c r="R699">
        <f t="shared" si="132"/>
        <v>1416</v>
      </c>
      <c r="S699" s="21">
        <f t="shared" si="132"/>
        <v>3698</v>
      </c>
    </row>
    <row r="700" spans="2:19" ht="12.75">
      <c r="B700" t="s">
        <v>606</v>
      </c>
      <c r="C700" s="18">
        <v>604</v>
      </c>
      <c r="D700">
        <v>263</v>
      </c>
      <c r="E700">
        <v>6</v>
      </c>
      <c r="F700">
        <v>180</v>
      </c>
      <c r="G700" s="21">
        <f t="shared" si="130"/>
        <v>449</v>
      </c>
      <c r="H700" s="20"/>
      <c r="I700" s="18">
        <v>766</v>
      </c>
      <c r="J700">
        <v>74</v>
      </c>
      <c r="K700">
        <v>0</v>
      </c>
      <c r="L700">
        <v>50</v>
      </c>
      <c r="M700" s="21">
        <f t="shared" si="131"/>
        <v>124</v>
      </c>
      <c r="N700" s="20"/>
      <c r="O700" s="18">
        <f t="shared" si="132"/>
        <v>1370</v>
      </c>
      <c r="P700">
        <f t="shared" si="132"/>
        <v>337</v>
      </c>
      <c r="Q700">
        <f t="shared" si="132"/>
        <v>6</v>
      </c>
      <c r="R700">
        <f t="shared" si="132"/>
        <v>230</v>
      </c>
      <c r="S700" s="21">
        <f t="shared" si="132"/>
        <v>573</v>
      </c>
    </row>
    <row r="701" spans="2:19" ht="12.75">
      <c r="B701" t="s">
        <v>607</v>
      </c>
      <c r="C701" s="18">
        <v>874</v>
      </c>
      <c r="D701">
        <v>235</v>
      </c>
      <c r="E701">
        <v>4</v>
      </c>
      <c r="F701">
        <v>103</v>
      </c>
      <c r="G701" s="21">
        <f t="shared" si="130"/>
        <v>342</v>
      </c>
      <c r="H701" s="20"/>
      <c r="I701" s="18">
        <v>516</v>
      </c>
      <c r="J701">
        <v>177</v>
      </c>
      <c r="K701">
        <v>2</v>
      </c>
      <c r="L701">
        <v>76</v>
      </c>
      <c r="M701" s="21">
        <f t="shared" si="131"/>
        <v>255</v>
      </c>
      <c r="N701" s="20"/>
      <c r="O701" s="18">
        <f t="shared" si="132"/>
        <v>1390</v>
      </c>
      <c r="P701">
        <f t="shared" si="132"/>
        <v>412</v>
      </c>
      <c r="Q701">
        <f t="shared" si="132"/>
        <v>6</v>
      </c>
      <c r="R701">
        <f t="shared" si="132"/>
        <v>179</v>
      </c>
      <c r="S701" s="21">
        <f t="shared" si="132"/>
        <v>597</v>
      </c>
    </row>
    <row r="702" spans="1:19" s="2" customFormat="1" ht="12.75">
      <c r="A702" s="22"/>
      <c r="B702" s="23" t="s">
        <v>608</v>
      </c>
      <c r="C702" s="24">
        <v>863</v>
      </c>
      <c r="D702" s="25">
        <v>229</v>
      </c>
      <c r="E702" s="25">
        <v>3</v>
      </c>
      <c r="F702" s="25">
        <v>80</v>
      </c>
      <c r="G702" s="25">
        <f t="shared" si="130"/>
        <v>312</v>
      </c>
      <c r="H702" s="21"/>
      <c r="I702" s="24">
        <v>552</v>
      </c>
      <c r="J702" s="25">
        <v>103</v>
      </c>
      <c r="K702" s="25">
        <v>1</v>
      </c>
      <c r="L702" s="25">
        <v>47</v>
      </c>
      <c r="M702" s="25">
        <f t="shared" si="131"/>
        <v>151</v>
      </c>
      <c r="N702" s="21"/>
      <c r="O702" s="24">
        <f t="shared" si="132"/>
        <v>1415</v>
      </c>
      <c r="P702" s="25">
        <f t="shared" si="132"/>
        <v>332</v>
      </c>
      <c r="Q702" s="25">
        <f t="shared" si="132"/>
        <v>4</v>
      </c>
      <c r="R702" s="25">
        <f t="shared" si="132"/>
        <v>127</v>
      </c>
      <c r="S702" s="25">
        <f t="shared" si="132"/>
        <v>463</v>
      </c>
    </row>
    <row r="703" spans="2:19" ht="12.75">
      <c r="B703" t="s">
        <v>25</v>
      </c>
      <c r="C703" s="18">
        <f>SUM(C687:C702)</f>
        <v>44335</v>
      </c>
      <c r="D703">
        <f>SUM(D687:D702)</f>
        <v>19619</v>
      </c>
      <c r="E703">
        <f>SUM(E687:E702)</f>
        <v>357</v>
      </c>
      <c r="F703">
        <f>SUM(F687:F702)</f>
        <v>11810</v>
      </c>
      <c r="G703" s="21">
        <f>SUM(G687:G702)</f>
        <v>31786</v>
      </c>
      <c r="H703" s="20"/>
      <c r="I703" s="18">
        <f>SUM(I687:I702)</f>
        <v>43333</v>
      </c>
      <c r="J703">
        <f>SUM(J687:J702)</f>
        <v>7591</v>
      </c>
      <c r="K703">
        <f>SUM(K687:K702)</f>
        <v>81</v>
      </c>
      <c r="L703">
        <f>SUM(L687:L702)</f>
        <v>3160</v>
      </c>
      <c r="M703" s="21">
        <f>SUM(M687:M702)</f>
        <v>10832</v>
      </c>
      <c r="N703" s="20"/>
      <c r="O703" s="18">
        <f t="shared" si="132"/>
        <v>87668</v>
      </c>
      <c r="P703">
        <f t="shared" si="132"/>
        <v>27210</v>
      </c>
      <c r="Q703">
        <f t="shared" si="132"/>
        <v>438</v>
      </c>
      <c r="R703">
        <f t="shared" si="132"/>
        <v>14970</v>
      </c>
      <c r="S703" s="21">
        <f t="shared" si="132"/>
        <v>42618</v>
      </c>
    </row>
    <row r="704" spans="1:19" ht="12.75">
      <c r="A704" s="1" t="s">
        <v>609</v>
      </c>
      <c r="C704" s="18"/>
      <c r="G704" s="21"/>
      <c r="H704" s="20"/>
      <c r="I704" s="18"/>
      <c r="M704" s="21"/>
      <c r="N704" s="20"/>
      <c r="O704" s="18"/>
      <c r="S704" s="21"/>
    </row>
    <row r="705" spans="2:19" ht="12.75">
      <c r="B705" t="s">
        <v>11</v>
      </c>
      <c r="C705" s="18">
        <v>16562</v>
      </c>
      <c r="D705">
        <v>4530</v>
      </c>
      <c r="E705">
        <v>81</v>
      </c>
      <c r="F705">
        <v>3114</v>
      </c>
      <c r="G705" s="21">
        <f aca="true" t="shared" si="133" ref="G705:G714">SUM(D705:F705)</f>
        <v>7725</v>
      </c>
      <c r="H705" s="20"/>
      <c r="I705" s="18">
        <v>2649</v>
      </c>
      <c r="J705">
        <v>81</v>
      </c>
      <c r="K705">
        <v>3</v>
      </c>
      <c r="L705">
        <v>72</v>
      </c>
      <c r="M705" s="21">
        <f aca="true" t="shared" si="134" ref="M705:M714">SUM(J705:L705)</f>
        <v>156</v>
      </c>
      <c r="N705" s="20"/>
      <c r="O705" s="18">
        <f aca="true" t="shared" si="135" ref="O705:S715">C705+I705</f>
        <v>19211</v>
      </c>
      <c r="P705">
        <f t="shared" si="135"/>
        <v>4611</v>
      </c>
      <c r="Q705">
        <f t="shared" si="135"/>
        <v>84</v>
      </c>
      <c r="R705">
        <f t="shared" si="135"/>
        <v>3186</v>
      </c>
      <c r="S705" s="21">
        <f t="shared" si="135"/>
        <v>7881</v>
      </c>
    </row>
    <row r="706" spans="2:19" ht="12.75">
      <c r="B706" t="s">
        <v>610</v>
      </c>
      <c r="C706" s="18">
        <v>2470</v>
      </c>
      <c r="D706">
        <v>515</v>
      </c>
      <c r="E706">
        <v>7</v>
      </c>
      <c r="F706">
        <v>520</v>
      </c>
      <c r="G706" s="21">
        <f t="shared" si="133"/>
        <v>1042</v>
      </c>
      <c r="H706" s="20"/>
      <c r="I706" s="18">
        <v>638</v>
      </c>
      <c r="J706">
        <v>4</v>
      </c>
      <c r="K706">
        <v>0</v>
      </c>
      <c r="L706">
        <v>4</v>
      </c>
      <c r="M706" s="21">
        <f t="shared" si="134"/>
        <v>8</v>
      </c>
      <c r="N706" s="20"/>
      <c r="O706" s="18">
        <f t="shared" si="135"/>
        <v>3108</v>
      </c>
      <c r="P706">
        <f t="shared" si="135"/>
        <v>519</v>
      </c>
      <c r="Q706">
        <f t="shared" si="135"/>
        <v>7</v>
      </c>
      <c r="R706">
        <f t="shared" si="135"/>
        <v>524</v>
      </c>
      <c r="S706" s="21">
        <f t="shared" si="135"/>
        <v>1050</v>
      </c>
    </row>
    <row r="707" spans="2:19" ht="12.75">
      <c r="B707" t="s">
        <v>611</v>
      </c>
      <c r="C707" s="18">
        <v>1069</v>
      </c>
      <c r="D707">
        <v>456</v>
      </c>
      <c r="E707">
        <v>6</v>
      </c>
      <c r="F707">
        <v>235</v>
      </c>
      <c r="G707" s="21">
        <f t="shared" si="133"/>
        <v>697</v>
      </c>
      <c r="H707" s="20"/>
      <c r="I707" s="18">
        <v>335</v>
      </c>
      <c r="J707">
        <v>2</v>
      </c>
      <c r="K707">
        <v>0</v>
      </c>
      <c r="L707">
        <v>0</v>
      </c>
      <c r="M707" s="21">
        <f t="shared" si="134"/>
        <v>2</v>
      </c>
      <c r="N707" s="20"/>
      <c r="O707" s="18">
        <f t="shared" si="135"/>
        <v>1404</v>
      </c>
      <c r="P707">
        <f t="shared" si="135"/>
        <v>458</v>
      </c>
      <c r="Q707">
        <f t="shared" si="135"/>
        <v>6</v>
      </c>
      <c r="R707">
        <f t="shared" si="135"/>
        <v>235</v>
      </c>
      <c r="S707" s="21">
        <f t="shared" si="135"/>
        <v>699</v>
      </c>
    </row>
    <row r="708" spans="2:19" ht="12.75">
      <c r="B708" t="s">
        <v>612</v>
      </c>
      <c r="C708" s="18">
        <v>3792</v>
      </c>
      <c r="D708">
        <v>1067</v>
      </c>
      <c r="E708">
        <v>22</v>
      </c>
      <c r="F708">
        <v>717</v>
      </c>
      <c r="G708" s="21">
        <f t="shared" si="133"/>
        <v>1806</v>
      </c>
      <c r="H708" s="20"/>
      <c r="I708" s="18">
        <v>999</v>
      </c>
      <c r="J708">
        <v>0</v>
      </c>
      <c r="K708">
        <v>1</v>
      </c>
      <c r="L708">
        <v>20</v>
      </c>
      <c r="M708" s="21">
        <f t="shared" si="134"/>
        <v>21</v>
      </c>
      <c r="N708" s="20"/>
      <c r="O708" s="18">
        <f t="shared" si="135"/>
        <v>4791</v>
      </c>
      <c r="P708">
        <f t="shared" si="135"/>
        <v>1067</v>
      </c>
      <c r="Q708">
        <f t="shared" si="135"/>
        <v>23</v>
      </c>
      <c r="R708">
        <f t="shared" si="135"/>
        <v>737</v>
      </c>
      <c r="S708" s="21">
        <f t="shared" si="135"/>
        <v>1827</v>
      </c>
    </row>
    <row r="709" spans="2:19" ht="12.75">
      <c r="B709" t="s">
        <v>613</v>
      </c>
      <c r="C709" s="18">
        <v>1335</v>
      </c>
      <c r="D709">
        <v>479</v>
      </c>
      <c r="E709">
        <v>4</v>
      </c>
      <c r="F709">
        <v>306</v>
      </c>
      <c r="G709" s="21">
        <f t="shared" si="133"/>
        <v>789</v>
      </c>
      <c r="H709" s="20"/>
      <c r="I709" s="18">
        <v>160</v>
      </c>
      <c r="J709">
        <v>2</v>
      </c>
      <c r="K709">
        <v>0</v>
      </c>
      <c r="L709">
        <v>5</v>
      </c>
      <c r="M709" s="21">
        <f t="shared" si="134"/>
        <v>7</v>
      </c>
      <c r="N709" s="20"/>
      <c r="O709" s="18">
        <f t="shared" si="135"/>
        <v>1495</v>
      </c>
      <c r="P709">
        <f t="shared" si="135"/>
        <v>481</v>
      </c>
      <c r="Q709">
        <f t="shared" si="135"/>
        <v>4</v>
      </c>
      <c r="R709">
        <f t="shared" si="135"/>
        <v>311</v>
      </c>
      <c r="S709" s="21">
        <f t="shared" si="135"/>
        <v>796</v>
      </c>
    </row>
    <row r="710" spans="2:19" ht="12.75">
      <c r="B710" t="s">
        <v>614</v>
      </c>
      <c r="C710" s="18">
        <v>3388</v>
      </c>
      <c r="D710">
        <v>577</v>
      </c>
      <c r="E710">
        <v>5</v>
      </c>
      <c r="F710">
        <v>290</v>
      </c>
      <c r="G710" s="21">
        <f t="shared" si="133"/>
        <v>872</v>
      </c>
      <c r="H710" s="20"/>
      <c r="I710" s="18">
        <v>1714</v>
      </c>
      <c r="J710">
        <v>55</v>
      </c>
      <c r="K710">
        <v>1</v>
      </c>
      <c r="L710">
        <v>42</v>
      </c>
      <c r="M710" s="21">
        <f t="shared" si="134"/>
        <v>98</v>
      </c>
      <c r="N710" s="20"/>
      <c r="O710" s="18">
        <f t="shared" si="135"/>
        <v>5102</v>
      </c>
      <c r="P710">
        <f t="shared" si="135"/>
        <v>632</v>
      </c>
      <c r="Q710">
        <f t="shared" si="135"/>
        <v>6</v>
      </c>
      <c r="R710">
        <f t="shared" si="135"/>
        <v>332</v>
      </c>
      <c r="S710" s="21">
        <f t="shared" si="135"/>
        <v>970</v>
      </c>
    </row>
    <row r="711" spans="2:19" ht="12.75">
      <c r="B711" t="s">
        <v>615</v>
      </c>
      <c r="C711" s="18">
        <v>1431</v>
      </c>
      <c r="D711">
        <v>400</v>
      </c>
      <c r="E711">
        <v>9</v>
      </c>
      <c r="F711">
        <v>250</v>
      </c>
      <c r="G711" s="21">
        <f t="shared" si="133"/>
        <v>659</v>
      </c>
      <c r="H711" s="20"/>
      <c r="I711" s="18">
        <v>710</v>
      </c>
      <c r="J711">
        <v>27</v>
      </c>
      <c r="K711">
        <v>0</v>
      </c>
      <c r="L711">
        <v>18</v>
      </c>
      <c r="M711" s="21">
        <f t="shared" si="134"/>
        <v>45</v>
      </c>
      <c r="N711" s="20"/>
      <c r="O711" s="18">
        <f t="shared" si="135"/>
        <v>2141</v>
      </c>
      <c r="P711">
        <f t="shared" si="135"/>
        <v>427</v>
      </c>
      <c r="Q711">
        <f t="shared" si="135"/>
        <v>9</v>
      </c>
      <c r="R711">
        <f t="shared" si="135"/>
        <v>268</v>
      </c>
      <c r="S711" s="21">
        <f t="shared" si="135"/>
        <v>704</v>
      </c>
    </row>
    <row r="712" spans="2:19" ht="12.75">
      <c r="B712" t="s">
        <v>616</v>
      </c>
      <c r="C712" s="18">
        <v>388</v>
      </c>
      <c r="D712">
        <v>97</v>
      </c>
      <c r="E712">
        <v>1</v>
      </c>
      <c r="F712">
        <v>30</v>
      </c>
      <c r="G712" s="21">
        <f t="shared" si="133"/>
        <v>128</v>
      </c>
      <c r="H712" s="20"/>
      <c r="I712" s="18">
        <v>169</v>
      </c>
      <c r="J712">
        <v>23</v>
      </c>
      <c r="K712">
        <v>0</v>
      </c>
      <c r="L712">
        <v>21</v>
      </c>
      <c r="M712" s="21">
        <f t="shared" si="134"/>
        <v>44</v>
      </c>
      <c r="N712" s="20"/>
      <c r="O712" s="18">
        <f t="shared" si="135"/>
        <v>557</v>
      </c>
      <c r="P712">
        <f t="shared" si="135"/>
        <v>120</v>
      </c>
      <c r="Q712">
        <f t="shared" si="135"/>
        <v>1</v>
      </c>
      <c r="R712">
        <f t="shared" si="135"/>
        <v>51</v>
      </c>
      <c r="S712" s="21">
        <f t="shared" si="135"/>
        <v>172</v>
      </c>
    </row>
    <row r="713" spans="2:19" ht="12.75">
      <c r="B713" t="s">
        <v>617</v>
      </c>
      <c r="C713" s="18">
        <v>767</v>
      </c>
      <c r="D713">
        <v>36</v>
      </c>
      <c r="E713">
        <v>2</v>
      </c>
      <c r="F713">
        <v>44</v>
      </c>
      <c r="G713" s="21">
        <f t="shared" si="133"/>
        <v>82</v>
      </c>
      <c r="H713" s="20"/>
      <c r="I713" s="18">
        <v>351</v>
      </c>
      <c r="J713">
        <v>0</v>
      </c>
      <c r="K713">
        <v>0</v>
      </c>
      <c r="L713">
        <v>0</v>
      </c>
      <c r="M713" s="21">
        <f t="shared" si="134"/>
        <v>0</v>
      </c>
      <c r="N713" s="20"/>
      <c r="O713" s="18">
        <f t="shared" si="135"/>
        <v>1118</v>
      </c>
      <c r="P713">
        <f t="shared" si="135"/>
        <v>36</v>
      </c>
      <c r="Q713">
        <f t="shared" si="135"/>
        <v>2</v>
      </c>
      <c r="R713">
        <f t="shared" si="135"/>
        <v>44</v>
      </c>
      <c r="S713" s="21">
        <f t="shared" si="135"/>
        <v>82</v>
      </c>
    </row>
    <row r="714" spans="1:19" s="2" customFormat="1" ht="12.75">
      <c r="A714" s="22"/>
      <c r="B714" s="23" t="s">
        <v>618</v>
      </c>
      <c r="C714" s="24">
        <v>748</v>
      </c>
      <c r="D714" s="25">
        <v>30</v>
      </c>
      <c r="E714" s="25">
        <v>0</v>
      </c>
      <c r="F714" s="25">
        <v>27</v>
      </c>
      <c r="G714" s="25">
        <f t="shared" si="133"/>
        <v>57</v>
      </c>
      <c r="H714" s="21"/>
      <c r="I714" s="24">
        <v>225</v>
      </c>
      <c r="J714" s="25">
        <v>2</v>
      </c>
      <c r="K714" s="25">
        <v>0</v>
      </c>
      <c r="L714" s="25">
        <v>1</v>
      </c>
      <c r="M714" s="25">
        <f t="shared" si="134"/>
        <v>3</v>
      </c>
      <c r="N714" s="21"/>
      <c r="O714" s="24">
        <f t="shared" si="135"/>
        <v>973</v>
      </c>
      <c r="P714" s="25">
        <f t="shared" si="135"/>
        <v>32</v>
      </c>
      <c r="Q714" s="25">
        <f t="shared" si="135"/>
        <v>0</v>
      </c>
      <c r="R714" s="25">
        <f t="shared" si="135"/>
        <v>28</v>
      </c>
      <c r="S714" s="25">
        <f t="shared" si="135"/>
        <v>60</v>
      </c>
    </row>
    <row r="715" spans="2:19" ht="12.75">
      <c r="B715" t="s">
        <v>25</v>
      </c>
      <c r="C715" s="18">
        <f>SUM(C705:C714)</f>
        <v>31950</v>
      </c>
      <c r="D715">
        <f>SUM(D705:D714)</f>
        <v>8187</v>
      </c>
      <c r="E715">
        <f>SUM(E705:E714)</f>
        <v>137</v>
      </c>
      <c r="F715">
        <f>SUM(F705:F714)</f>
        <v>5533</v>
      </c>
      <c r="G715" s="21">
        <f>SUM(G705:G714)</f>
        <v>13857</v>
      </c>
      <c r="H715" s="20"/>
      <c r="I715" s="18">
        <f>SUM(I705:I714)</f>
        <v>7950</v>
      </c>
      <c r="J715">
        <f>SUM(J705:J714)</f>
        <v>196</v>
      </c>
      <c r="K715">
        <f>SUM(K705:K714)</f>
        <v>5</v>
      </c>
      <c r="L715">
        <f>SUM(L705:L714)</f>
        <v>183</v>
      </c>
      <c r="M715" s="21">
        <f>SUM(M705:M714)</f>
        <v>384</v>
      </c>
      <c r="N715" s="20"/>
      <c r="O715" s="18">
        <f t="shared" si="135"/>
        <v>39900</v>
      </c>
      <c r="P715">
        <f t="shared" si="135"/>
        <v>8383</v>
      </c>
      <c r="Q715">
        <f t="shared" si="135"/>
        <v>142</v>
      </c>
      <c r="R715">
        <f t="shared" si="135"/>
        <v>5716</v>
      </c>
      <c r="S715" s="21">
        <f t="shared" si="135"/>
        <v>14241</v>
      </c>
    </row>
    <row r="716" spans="1:19" ht="12.75">
      <c r="A716" s="1" t="s">
        <v>619</v>
      </c>
      <c r="C716" s="18"/>
      <c r="G716" s="21"/>
      <c r="H716" s="20"/>
      <c r="I716" s="18"/>
      <c r="M716" s="21"/>
      <c r="N716" s="20"/>
      <c r="O716" s="18"/>
      <c r="S716" s="21"/>
    </row>
    <row r="717" spans="2:19" ht="12.75">
      <c r="B717" t="s">
        <v>11</v>
      </c>
      <c r="C717" s="18">
        <v>3630</v>
      </c>
      <c r="D717">
        <v>1209</v>
      </c>
      <c r="E717">
        <v>21</v>
      </c>
      <c r="F717">
        <v>1399</v>
      </c>
      <c r="G717" s="21">
        <f aca="true" t="shared" si="136" ref="G717:G726">SUM(D717:F717)</f>
        <v>2629</v>
      </c>
      <c r="H717" s="20"/>
      <c r="I717" s="18">
        <v>492</v>
      </c>
      <c r="J717">
        <v>1</v>
      </c>
      <c r="K717">
        <v>0</v>
      </c>
      <c r="L717">
        <v>1</v>
      </c>
      <c r="M717" s="21">
        <f aca="true" t="shared" si="137" ref="M717:M726">SUM(J717:L717)</f>
        <v>2</v>
      </c>
      <c r="N717" s="20"/>
      <c r="O717" s="18">
        <f aca="true" t="shared" si="138" ref="O717:S727">C717+I717</f>
        <v>4122</v>
      </c>
      <c r="P717">
        <f t="shared" si="138"/>
        <v>1210</v>
      </c>
      <c r="Q717">
        <f t="shared" si="138"/>
        <v>21</v>
      </c>
      <c r="R717">
        <f t="shared" si="138"/>
        <v>1400</v>
      </c>
      <c r="S717" s="21">
        <f t="shared" si="138"/>
        <v>2631</v>
      </c>
    </row>
    <row r="718" spans="2:19" ht="12.75">
      <c r="B718" t="s">
        <v>620</v>
      </c>
      <c r="C718" s="18">
        <v>463</v>
      </c>
      <c r="D718">
        <v>122</v>
      </c>
      <c r="E718">
        <v>4</v>
      </c>
      <c r="F718">
        <v>229</v>
      </c>
      <c r="G718" s="21">
        <f t="shared" si="136"/>
        <v>355</v>
      </c>
      <c r="H718" s="20"/>
      <c r="I718" s="18">
        <v>919</v>
      </c>
      <c r="J718">
        <v>0</v>
      </c>
      <c r="K718">
        <v>0</v>
      </c>
      <c r="L718">
        <v>40</v>
      </c>
      <c r="M718" s="21">
        <f t="shared" si="137"/>
        <v>40</v>
      </c>
      <c r="N718" s="20"/>
      <c r="O718" s="18">
        <f t="shared" si="138"/>
        <v>1382</v>
      </c>
      <c r="P718">
        <f t="shared" si="138"/>
        <v>122</v>
      </c>
      <c r="Q718">
        <f t="shared" si="138"/>
        <v>4</v>
      </c>
      <c r="R718">
        <f t="shared" si="138"/>
        <v>269</v>
      </c>
      <c r="S718" s="21">
        <f t="shared" si="138"/>
        <v>395</v>
      </c>
    </row>
    <row r="719" spans="2:19" ht="12.75">
      <c r="B719" t="s">
        <v>621</v>
      </c>
      <c r="C719" s="18">
        <v>2784</v>
      </c>
      <c r="D719">
        <v>834</v>
      </c>
      <c r="E719">
        <v>14</v>
      </c>
      <c r="F719">
        <v>1313</v>
      </c>
      <c r="G719" s="21">
        <f t="shared" si="136"/>
        <v>2161</v>
      </c>
      <c r="H719" s="20"/>
      <c r="I719" s="18">
        <v>2097</v>
      </c>
      <c r="J719">
        <v>0</v>
      </c>
      <c r="K719">
        <v>0</v>
      </c>
      <c r="L719">
        <v>61</v>
      </c>
      <c r="M719" s="21">
        <f t="shared" si="137"/>
        <v>61</v>
      </c>
      <c r="N719" s="20"/>
      <c r="O719" s="18">
        <f t="shared" si="138"/>
        <v>4881</v>
      </c>
      <c r="P719">
        <f t="shared" si="138"/>
        <v>834</v>
      </c>
      <c r="Q719">
        <f t="shared" si="138"/>
        <v>14</v>
      </c>
      <c r="R719">
        <f t="shared" si="138"/>
        <v>1374</v>
      </c>
      <c r="S719" s="21">
        <f t="shared" si="138"/>
        <v>2222</v>
      </c>
    </row>
    <row r="720" spans="2:19" ht="12.75">
      <c r="B720" t="s">
        <v>622</v>
      </c>
      <c r="C720" s="18">
        <v>215</v>
      </c>
      <c r="D720">
        <v>55</v>
      </c>
      <c r="E720">
        <v>0</v>
      </c>
      <c r="F720">
        <v>71</v>
      </c>
      <c r="G720" s="21">
        <f t="shared" si="136"/>
        <v>126</v>
      </c>
      <c r="H720" s="20"/>
      <c r="I720" s="18">
        <v>46</v>
      </c>
      <c r="J720">
        <v>0</v>
      </c>
      <c r="K720">
        <v>0</v>
      </c>
      <c r="L720">
        <v>1</v>
      </c>
      <c r="M720" s="21">
        <f t="shared" si="137"/>
        <v>1</v>
      </c>
      <c r="N720" s="20"/>
      <c r="O720" s="18">
        <f t="shared" si="138"/>
        <v>261</v>
      </c>
      <c r="P720">
        <f t="shared" si="138"/>
        <v>55</v>
      </c>
      <c r="Q720">
        <f t="shared" si="138"/>
        <v>0</v>
      </c>
      <c r="R720">
        <f t="shared" si="138"/>
        <v>72</v>
      </c>
      <c r="S720" s="21">
        <f t="shared" si="138"/>
        <v>127</v>
      </c>
    </row>
    <row r="721" spans="2:19" ht="12.75">
      <c r="B721" t="s">
        <v>623</v>
      </c>
      <c r="C721" s="18">
        <v>1167</v>
      </c>
      <c r="D721">
        <v>433</v>
      </c>
      <c r="E721">
        <v>8</v>
      </c>
      <c r="F721">
        <v>505</v>
      </c>
      <c r="G721" s="21">
        <f t="shared" si="136"/>
        <v>946</v>
      </c>
      <c r="H721" s="20"/>
      <c r="I721" s="18">
        <v>142</v>
      </c>
      <c r="J721">
        <v>0</v>
      </c>
      <c r="K721">
        <v>0</v>
      </c>
      <c r="L721">
        <v>0</v>
      </c>
      <c r="M721" s="21">
        <f t="shared" si="137"/>
        <v>0</v>
      </c>
      <c r="N721" s="20"/>
      <c r="O721" s="18">
        <f t="shared" si="138"/>
        <v>1309</v>
      </c>
      <c r="P721">
        <f t="shared" si="138"/>
        <v>433</v>
      </c>
      <c r="Q721">
        <f t="shared" si="138"/>
        <v>8</v>
      </c>
      <c r="R721">
        <f t="shared" si="138"/>
        <v>505</v>
      </c>
      <c r="S721" s="21">
        <f t="shared" si="138"/>
        <v>946</v>
      </c>
    </row>
    <row r="722" spans="2:19" ht="12.75">
      <c r="B722" t="s">
        <v>624</v>
      </c>
      <c r="C722" s="18">
        <v>1438</v>
      </c>
      <c r="D722">
        <v>305</v>
      </c>
      <c r="E722">
        <v>3</v>
      </c>
      <c r="F722">
        <v>680</v>
      </c>
      <c r="G722" s="21">
        <f t="shared" si="136"/>
        <v>988</v>
      </c>
      <c r="H722" s="20"/>
      <c r="I722" s="18">
        <v>1786</v>
      </c>
      <c r="J722">
        <v>0</v>
      </c>
      <c r="K722">
        <v>1</v>
      </c>
      <c r="L722">
        <v>28</v>
      </c>
      <c r="M722" s="21">
        <f t="shared" si="137"/>
        <v>29</v>
      </c>
      <c r="N722" s="20"/>
      <c r="O722" s="18">
        <f t="shared" si="138"/>
        <v>3224</v>
      </c>
      <c r="P722">
        <f t="shared" si="138"/>
        <v>305</v>
      </c>
      <c r="Q722">
        <f t="shared" si="138"/>
        <v>4</v>
      </c>
      <c r="R722">
        <f t="shared" si="138"/>
        <v>708</v>
      </c>
      <c r="S722" s="21">
        <f t="shared" si="138"/>
        <v>1017</v>
      </c>
    </row>
    <row r="723" spans="2:19" ht="12.75">
      <c r="B723" t="s">
        <v>625</v>
      </c>
      <c r="C723" s="18">
        <v>445</v>
      </c>
      <c r="D723">
        <v>96</v>
      </c>
      <c r="E723">
        <v>2</v>
      </c>
      <c r="F723">
        <v>148</v>
      </c>
      <c r="G723" s="21">
        <f t="shared" si="136"/>
        <v>246</v>
      </c>
      <c r="H723" s="20"/>
      <c r="I723" s="18">
        <v>72</v>
      </c>
      <c r="J723">
        <v>0</v>
      </c>
      <c r="K723">
        <v>0</v>
      </c>
      <c r="L723">
        <v>0</v>
      </c>
      <c r="M723" s="21">
        <f t="shared" si="137"/>
        <v>0</v>
      </c>
      <c r="N723" s="20"/>
      <c r="O723" s="18">
        <f t="shared" si="138"/>
        <v>517</v>
      </c>
      <c r="P723">
        <f t="shared" si="138"/>
        <v>96</v>
      </c>
      <c r="Q723">
        <f t="shared" si="138"/>
        <v>2</v>
      </c>
      <c r="R723">
        <f t="shared" si="138"/>
        <v>148</v>
      </c>
      <c r="S723" s="21">
        <f t="shared" si="138"/>
        <v>246</v>
      </c>
    </row>
    <row r="724" spans="2:19" ht="12.75">
      <c r="B724" t="s">
        <v>626</v>
      </c>
      <c r="C724" s="18">
        <v>408</v>
      </c>
      <c r="D724">
        <v>118</v>
      </c>
      <c r="E724">
        <v>5</v>
      </c>
      <c r="F724">
        <v>111</v>
      </c>
      <c r="G724" s="21">
        <f t="shared" si="136"/>
        <v>234</v>
      </c>
      <c r="H724" s="20"/>
      <c r="I724" s="18">
        <v>17</v>
      </c>
      <c r="J724">
        <v>0</v>
      </c>
      <c r="K724">
        <v>0</v>
      </c>
      <c r="L724">
        <v>0</v>
      </c>
      <c r="M724" s="21">
        <f t="shared" si="137"/>
        <v>0</v>
      </c>
      <c r="N724" s="20"/>
      <c r="O724" s="18">
        <f t="shared" si="138"/>
        <v>425</v>
      </c>
      <c r="P724">
        <f t="shared" si="138"/>
        <v>118</v>
      </c>
      <c r="Q724">
        <f t="shared" si="138"/>
        <v>5</v>
      </c>
      <c r="R724">
        <f t="shared" si="138"/>
        <v>111</v>
      </c>
      <c r="S724" s="21">
        <f t="shared" si="138"/>
        <v>234</v>
      </c>
    </row>
    <row r="725" spans="2:19" ht="12.75">
      <c r="B725" t="s">
        <v>627</v>
      </c>
      <c r="C725" s="18">
        <v>170</v>
      </c>
      <c r="D725">
        <v>28</v>
      </c>
      <c r="E725">
        <v>1</v>
      </c>
      <c r="F725">
        <v>44</v>
      </c>
      <c r="G725" s="21">
        <f t="shared" si="136"/>
        <v>73</v>
      </c>
      <c r="H725" s="20"/>
      <c r="I725" s="18">
        <v>38</v>
      </c>
      <c r="J725">
        <v>0</v>
      </c>
      <c r="K725">
        <v>0</v>
      </c>
      <c r="L725">
        <v>0</v>
      </c>
      <c r="M725" s="21">
        <f t="shared" si="137"/>
        <v>0</v>
      </c>
      <c r="N725" s="20"/>
      <c r="O725" s="18">
        <f t="shared" si="138"/>
        <v>208</v>
      </c>
      <c r="P725">
        <f t="shared" si="138"/>
        <v>28</v>
      </c>
      <c r="Q725">
        <f t="shared" si="138"/>
        <v>1</v>
      </c>
      <c r="R725">
        <f t="shared" si="138"/>
        <v>44</v>
      </c>
      <c r="S725" s="21">
        <f t="shared" si="138"/>
        <v>73</v>
      </c>
    </row>
    <row r="726" spans="1:19" s="2" customFormat="1" ht="12.75">
      <c r="A726" s="22"/>
      <c r="B726" s="23" t="s">
        <v>628</v>
      </c>
      <c r="C726" s="24">
        <v>330</v>
      </c>
      <c r="D726" s="25">
        <v>194</v>
      </c>
      <c r="E726" s="25">
        <v>3</v>
      </c>
      <c r="F726" s="25">
        <v>237</v>
      </c>
      <c r="G726" s="25">
        <f t="shared" si="136"/>
        <v>434</v>
      </c>
      <c r="H726" s="21"/>
      <c r="I726" s="24">
        <v>8</v>
      </c>
      <c r="J726" s="25">
        <v>0</v>
      </c>
      <c r="K726" s="25">
        <v>0</v>
      </c>
      <c r="L726" s="25">
        <v>0</v>
      </c>
      <c r="M726" s="25">
        <f t="shared" si="137"/>
        <v>0</v>
      </c>
      <c r="N726" s="21"/>
      <c r="O726" s="24">
        <f t="shared" si="138"/>
        <v>338</v>
      </c>
      <c r="P726" s="25">
        <f t="shared" si="138"/>
        <v>194</v>
      </c>
      <c r="Q726" s="25">
        <f t="shared" si="138"/>
        <v>3</v>
      </c>
      <c r="R726" s="25">
        <f t="shared" si="138"/>
        <v>237</v>
      </c>
      <c r="S726" s="25">
        <f t="shared" si="138"/>
        <v>434</v>
      </c>
    </row>
    <row r="727" spans="2:19" ht="12.75">
      <c r="B727" t="s">
        <v>25</v>
      </c>
      <c r="C727" s="18">
        <f>SUM(C717:C726)</f>
        <v>11050</v>
      </c>
      <c r="D727">
        <f>SUM(D717:D726)</f>
        <v>3394</v>
      </c>
      <c r="E727">
        <f>SUM(E717:E726)</f>
        <v>61</v>
      </c>
      <c r="F727">
        <f>SUM(F717:F726)</f>
        <v>4737</v>
      </c>
      <c r="G727" s="21">
        <f>SUM(G717:G726)</f>
        <v>8192</v>
      </c>
      <c r="H727" s="20"/>
      <c r="I727" s="18">
        <f>SUM(I717:I726)</f>
        <v>5617</v>
      </c>
      <c r="J727">
        <f>SUM(J717:J726)</f>
        <v>1</v>
      </c>
      <c r="K727">
        <f>SUM(K717:K726)</f>
        <v>1</v>
      </c>
      <c r="L727">
        <f>SUM(L717:L726)</f>
        <v>131</v>
      </c>
      <c r="M727" s="21">
        <f>SUM(M717:M726)</f>
        <v>133</v>
      </c>
      <c r="N727" s="20"/>
      <c r="O727" s="18">
        <f t="shared" si="138"/>
        <v>16667</v>
      </c>
      <c r="P727">
        <f t="shared" si="138"/>
        <v>3395</v>
      </c>
      <c r="Q727">
        <f t="shared" si="138"/>
        <v>62</v>
      </c>
      <c r="R727">
        <f t="shared" si="138"/>
        <v>4868</v>
      </c>
      <c r="S727" s="21">
        <f t="shared" si="138"/>
        <v>8325</v>
      </c>
    </row>
    <row r="728" spans="1:19" ht="12.75">
      <c r="A728" s="1" t="s">
        <v>629</v>
      </c>
      <c r="C728" s="18"/>
      <c r="G728" s="21"/>
      <c r="H728" s="20"/>
      <c r="I728" s="18"/>
      <c r="M728" s="21"/>
      <c r="N728" s="20"/>
      <c r="O728" s="18"/>
      <c r="S728" s="21"/>
    </row>
    <row r="729" spans="2:19" ht="12.75">
      <c r="B729" t="s">
        <v>11</v>
      </c>
      <c r="C729" s="18">
        <v>3347</v>
      </c>
      <c r="D729">
        <v>1639</v>
      </c>
      <c r="E729">
        <v>32</v>
      </c>
      <c r="F729">
        <v>791</v>
      </c>
      <c r="G729" s="21">
        <f aca="true" t="shared" si="139" ref="G729:G740">SUM(D729:F729)</f>
        <v>2462</v>
      </c>
      <c r="H729" s="20"/>
      <c r="I729" s="18">
        <v>2072</v>
      </c>
      <c r="J729">
        <v>816</v>
      </c>
      <c r="K729">
        <v>9</v>
      </c>
      <c r="L729">
        <v>311</v>
      </c>
      <c r="M729" s="21">
        <f aca="true" t="shared" si="140" ref="M729:M740">SUM(J729:L729)</f>
        <v>1136</v>
      </c>
      <c r="N729" s="20"/>
      <c r="O729" s="18">
        <f aca="true" t="shared" si="141" ref="O729:S741">C729+I729</f>
        <v>5419</v>
      </c>
      <c r="P729">
        <f t="shared" si="141"/>
        <v>2455</v>
      </c>
      <c r="Q729">
        <f t="shared" si="141"/>
        <v>41</v>
      </c>
      <c r="R729">
        <f t="shared" si="141"/>
        <v>1102</v>
      </c>
      <c r="S729" s="21">
        <f t="shared" si="141"/>
        <v>3598</v>
      </c>
    </row>
    <row r="730" spans="2:19" ht="12.75">
      <c r="B730" t="s">
        <v>630</v>
      </c>
      <c r="C730" s="18">
        <v>6945</v>
      </c>
      <c r="D730">
        <v>1776</v>
      </c>
      <c r="E730">
        <v>15</v>
      </c>
      <c r="F730">
        <v>585</v>
      </c>
      <c r="G730" s="21">
        <f t="shared" si="139"/>
        <v>2376</v>
      </c>
      <c r="H730" s="20"/>
      <c r="I730" s="18">
        <v>1117</v>
      </c>
      <c r="J730">
        <v>775</v>
      </c>
      <c r="K730">
        <v>7</v>
      </c>
      <c r="L730">
        <v>178</v>
      </c>
      <c r="M730" s="21">
        <f t="shared" si="140"/>
        <v>960</v>
      </c>
      <c r="N730" s="20"/>
      <c r="O730" s="18">
        <f t="shared" si="141"/>
        <v>8062</v>
      </c>
      <c r="P730">
        <f t="shared" si="141"/>
        <v>2551</v>
      </c>
      <c r="Q730">
        <f t="shared" si="141"/>
        <v>22</v>
      </c>
      <c r="R730">
        <f t="shared" si="141"/>
        <v>763</v>
      </c>
      <c r="S730" s="21">
        <f t="shared" si="141"/>
        <v>3336</v>
      </c>
    </row>
    <row r="731" spans="2:19" ht="12.75">
      <c r="B731" t="s">
        <v>631</v>
      </c>
      <c r="C731" s="18">
        <v>863</v>
      </c>
      <c r="D731">
        <v>360</v>
      </c>
      <c r="E731">
        <v>4</v>
      </c>
      <c r="F731">
        <v>99</v>
      </c>
      <c r="G731" s="21">
        <f t="shared" si="139"/>
        <v>463</v>
      </c>
      <c r="H731" s="20"/>
      <c r="I731" s="18">
        <v>535</v>
      </c>
      <c r="J731">
        <v>238</v>
      </c>
      <c r="K731">
        <v>2</v>
      </c>
      <c r="L731">
        <v>59</v>
      </c>
      <c r="M731" s="21">
        <f t="shared" si="140"/>
        <v>299</v>
      </c>
      <c r="N731" s="20"/>
      <c r="O731" s="18">
        <f t="shared" si="141"/>
        <v>1398</v>
      </c>
      <c r="P731">
        <f t="shared" si="141"/>
        <v>598</v>
      </c>
      <c r="Q731">
        <f t="shared" si="141"/>
        <v>6</v>
      </c>
      <c r="R731">
        <f t="shared" si="141"/>
        <v>158</v>
      </c>
      <c r="S731" s="21">
        <f t="shared" si="141"/>
        <v>762</v>
      </c>
    </row>
    <row r="732" spans="2:19" ht="12.75">
      <c r="B732" t="s">
        <v>632</v>
      </c>
      <c r="C732" s="18">
        <v>6810</v>
      </c>
      <c r="D732">
        <v>2150</v>
      </c>
      <c r="E732">
        <v>32</v>
      </c>
      <c r="F732">
        <v>788</v>
      </c>
      <c r="G732" s="21">
        <f t="shared" si="139"/>
        <v>2970</v>
      </c>
      <c r="H732" s="20"/>
      <c r="I732" s="18">
        <v>6880</v>
      </c>
      <c r="J732">
        <v>1435</v>
      </c>
      <c r="K732">
        <v>11</v>
      </c>
      <c r="L732">
        <v>442</v>
      </c>
      <c r="M732" s="21">
        <f t="shared" si="140"/>
        <v>1888</v>
      </c>
      <c r="N732" s="20"/>
      <c r="O732" s="18">
        <f t="shared" si="141"/>
        <v>13690</v>
      </c>
      <c r="P732">
        <f t="shared" si="141"/>
        <v>3585</v>
      </c>
      <c r="Q732">
        <f t="shared" si="141"/>
        <v>43</v>
      </c>
      <c r="R732">
        <f t="shared" si="141"/>
        <v>1230</v>
      </c>
      <c r="S732" s="21">
        <f t="shared" si="141"/>
        <v>4858</v>
      </c>
    </row>
    <row r="733" spans="2:19" ht="12.75">
      <c r="B733" t="s">
        <v>633</v>
      </c>
      <c r="C733" s="18">
        <v>3172</v>
      </c>
      <c r="D733">
        <v>445</v>
      </c>
      <c r="E733">
        <v>10</v>
      </c>
      <c r="F733">
        <v>253</v>
      </c>
      <c r="G733" s="21">
        <f t="shared" si="139"/>
        <v>708</v>
      </c>
      <c r="H733" s="20"/>
      <c r="I733" s="18">
        <v>3317</v>
      </c>
      <c r="J733">
        <v>256</v>
      </c>
      <c r="K733">
        <v>2</v>
      </c>
      <c r="L733">
        <v>89</v>
      </c>
      <c r="M733" s="21">
        <f t="shared" si="140"/>
        <v>347</v>
      </c>
      <c r="N733" s="20"/>
      <c r="O733" s="18">
        <f t="shared" si="141"/>
        <v>6489</v>
      </c>
      <c r="P733">
        <f t="shared" si="141"/>
        <v>701</v>
      </c>
      <c r="Q733">
        <f t="shared" si="141"/>
        <v>12</v>
      </c>
      <c r="R733">
        <f t="shared" si="141"/>
        <v>342</v>
      </c>
      <c r="S733" s="21">
        <f t="shared" si="141"/>
        <v>1055</v>
      </c>
    </row>
    <row r="734" spans="2:19" ht="12.75">
      <c r="B734" t="s">
        <v>634</v>
      </c>
      <c r="C734" s="18">
        <v>5799</v>
      </c>
      <c r="D734">
        <v>1172</v>
      </c>
      <c r="E734">
        <v>10</v>
      </c>
      <c r="F734">
        <v>394</v>
      </c>
      <c r="G734" s="21">
        <f t="shared" si="139"/>
        <v>1576</v>
      </c>
      <c r="H734" s="20"/>
      <c r="I734" s="18">
        <v>593</v>
      </c>
      <c r="J734">
        <v>317</v>
      </c>
      <c r="K734">
        <v>1</v>
      </c>
      <c r="L734">
        <v>62</v>
      </c>
      <c r="M734" s="21">
        <f t="shared" si="140"/>
        <v>380</v>
      </c>
      <c r="N734" s="20"/>
      <c r="O734" s="18">
        <f t="shared" si="141"/>
        <v>6392</v>
      </c>
      <c r="P734">
        <f t="shared" si="141"/>
        <v>1489</v>
      </c>
      <c r="Q734">
        <f t="shared" si="141"/>
        <v>11</v>
      </c>
      <c r="R734">
        <f t="shared" si="141"/>
        <v>456</v>
      </c>
      <c r="S734" s="21">
        <f t="shared" si="141"/>
        <v>1956</v>
      </c>
    </row>
    <row r="735" spans="2:19" ht="12.75">
      <c r="B735" t="s">
        <v>635</v>
      </c>
      <c r="C735" s="18">
        <v>4970</v>
      </c>
      <c r="D735">
        <v>2787</v>
      </c>
      <c r="E735">
        <v>32</v>
      </c>
      <c r="F735">
        <v>1009</v>
      </c>
      <c r="G735" s="21">
        <f t="shared" si="139"/>
        <v>3828</v>
      </c>
      <c r="H735" s="20"/>
      <c r="I735" s="18">
        <v>4385</v>
      </c>
      <c r="J735">
        <v>1262</v>
      </c>
      <c r="K735">
        <v>14</v>
      </c>
      <c r="L735">
        <v>339</v>
      </c>
      <c r="M735" s="21">
        <f t="shared" si="140"/>
        <v>1615</v>
      </c>
      <c r="N735" s="20"/>
      <c r="O735" s="18">
        <f t="shared" si="141"/>
        <v>9355</v>
      </c>
      <c r="P735">
        <f t="shared" si="141"/>
        <v>4049</v>
      </c>
      <c r="Q735">
        <f t="shared" si="141"/>
        <v>46</v>
      </c>
      <c r="R735">
        <f t="shared" si="141"/>
        <v>1348</v>
      </c>
      <c r="S735" s="21">
        <f t="shared" si="141"/>
        <v>5443</v>
      </c>
    </row>
    <row r="736" spans="2:19" ht="12.75">
      <c r="B736" t="s">
        <v>636</v>
      </c>
      <c r="C736" s="18">
        <v>2053</v>
      </c>
      <c r="D736">
        <v>399</v>
      </c>
      <c r="E736">
        <v>6</v>
      </c>
      <c r="F736">
        <v>223</v>
      </c>
      <c r="G736" s="21">
        <f t="shared" si="139"/>
        <v>628</v>
      </c>
      <c r="H736" s="20"/>
      <c r="I736" s="18">
        <v>513</v>
      </c>
      <c r="J736">
        <v>205</v>
      </c>
      <c r="K736">
        <v>1</v>
      </c>
      <c r="L736">
        <v>85</v>
      </c>
      <c r="M736" s="21">
        <f t="shared" si="140"/>
        <v>291</v>
      </c>
      <c r="N736" s="20"/>
      <c r="O736" s="18">
        <f t="shared" si="141"/>
        <v>2566</v>
      </c>
      <c r="P736">
        <f t="shared" si="141"/>
        <v>604</v>
      </c>
      <c r="Q736">
        <f t="shared" si="141"/>
        <v>7</v>
      </c>
      <c r="R736">
        <f t="shared" si="141"/>
        <v>308</v>
      </c>
      <c r="S736" s="21">
        <f t="shared" si="141"/>
        <v>919</v>
      </c>
    </row>
    <row r="737" spans="2:19" ht="12.75">
      <c r="B737" t="s">
        <v>637</v>
      </c>
      <c r="C737" s="18">
        <v>2549</v>
      </c>
      <c r="D737">
        <v>1047</v>
      </c>
      <c r="E737">
        <v>24</v>
      </c>
      <c r="F737">
        <v>466</v>
      </c>
      <c r="G737" s="21">
        <f t="shared" si="139"/>
        <v>1537</v>
      </c>
      <c r="H737" s="20"/>
      <c r="I737" s="18">
        <v>2885</v>
      </c>
      <c r="J737">
        <v>666</v>
      </c>
      <c r="K737">
        <v>9</v>
      </c>
      <c r="L737">
        <v>193</v>
      </c>
      <c r="M737" s="21">
        <f t="shared" si="140"/>
        <v>868</v>
      </c>
      <c r="N737" s="20"/>
      <c r="O737" s="18">
        <f t="shared" si="141"/>
        <v>5434</v>
      </c>
      <c r="P737">
        <f t="shared" si="141"/>
        <v>1713</v>
      </c>
      <c r="Q737">
        <f t="shared" si="141"/>
        <v>33</v>
      </c>
      <c r="R737">
        <f t="shared" si="141"/>
        <v>659</v>
      </c>
      <c r="S737" s="21">
        <f t="shared" si="141"/>
        <v>2405</v>
      </c>
    </row>
    <row r="738" spans="2:19" ht="12.75">
      <c r="B738" t="s">
        <v>638</v>
      </c>
      <c r="C738" s="18">
        <v>1222</v>
      </c>
      <c r="D738">
        <v>224</v>
      </c>
      <c r="E738">
        <v>3</v>
      </c>
      <c r="F738">
        <v>79</v>
      </c>
      <c r="G738" s="21">
        <f t="shared" si="139"/>
        <v>306</v>
      </c>
      <c r="H738" s="20"/>
      <c r="I738" s="18">
        <v>518</v>
      </c>
      <c r="J738">
        <v>112</v>
      </c>
      <c r="K738">
        <v>0</v>
      </c>
      <c r="L738">
        <v>47</v>
      </c>
      <c r="M738" s="21">
        <f t="shared" si="140"/>
        <v>159</v>
      </c>
      <c r="N738" s="20"/>
      <c r="O738" s="18">
        <f t="shared" si="141"/>
        <v>1740</v>
      </c>
      <c r="P738">
        <f t="shared" si="141"/>
        <v>336</v>
      </c>
      <c r="Q738">
        <f t="shared" si="141"/>
        <v>3</v>
      </c>
      <c r="R738">
        <f t="shared" si="141"/>
        <v>126</v>
      </c>
      <c r="S738" s="21">
        <f t="shared" si="141"/>
        <v>465</v>
      </c>
    </row>
    <row r="739" spans="2:19" ht="12.75">
      <c r="B739" t="s">
        <v>639</v>
      </c>
      <c r="C739" s="18">
        <v>1736</v>
      </c>
      <c r="D739">
        <v>552</v>
      </c>
      <c r="E739">
        <v>7</v>
      </c>
      <c r="F739">
        <v>235</v>
      </c>
      <c r="G739" s="21">
        <f t="shared" si="139"/>
        <v>794</v>
      </c>
      <c r="H739" s="20"/>
      <c r="I739" s="18">
        <v>766</v>
      </c>
      <c r="J739">
        <v>342</v>
      </c>
      <c r="K739">
        <v>0</v>
      </c>
      <c r="L739">
        <v>133</v>
      </c>
      <c r="M739" s="21">
        <f t="shared" si="140"/>
        <v>475</v>
      </c>
      <c r="N739" s="20"/>
      <c r="O739" s="18">
        <f t="shared" si="141"/>
        <v>2502</v>
      </c>
      <c r="P739">
        <f t="shared" si="141"/>
        <v>894</v>
      </c>
      <c r="Q739">
        <f t="shared" si="141"/>
        <v>7</v>
      </c>
      <c r="R739">
        <f t="shared" si="141"/>
        <v>368</v>
      </c>
      <c r="S739" s="21">
        <f t="shared" si="141"/>
        <v>1269</v>
      </c>
    </row>
    <row r="740" spans="1:19" s="2" customFormat="1" ht="12.75">
      <c r="A740" s="22"/>
      <c r="B740" s="23" t="s">
        <v>640</v>
      </c>
      <c r="C740" s="24">
        <v>888</v>
      </c>
      <c r="D740" s="25">
        <v>353</v>
      </c>
      <c r="E740" s="25">
        <v>8</v>
      </c>
      <c r="F740" s="25">
        <v>147</v>
      </c>
      <c r="G740" s="25">
        <f t="shared" si="139"/>
        <v>508</v>
      </c>
      <c r="H740" s="21"/>
      <c r="I740" s="24">
        <v>282</v>
      </c>
      <c r="J740" s="25">
        <v>111</v>
      </c>
      <c r="K740" s="25">
        <v>2</v>
      </c>
      <c r="L740" s="25">
        <v>61</v>
      </c>
      <c r="M740" s="25">
        <f t="shared" si="140"/>
        <v>174</v>
      </c>
      <c r="N740" s="21"/>
      <c r="O740" s="24">
        <f t="shared" si="141"/>
        <v>1170</v>
      </c>
      <c r="P740" s="25">
        <f t="shared" si="141"/>
        <v>464</v>
      </c>
      <c r="Q740" s="25">
        <f t="shared" si="141"/>
        <v>10</v>
      </c>
      <c r="R740" s="25">
        <f t="shared" si="141"/>
        <v>208</v>
      </c>
      <c r="S740" s="25">
        <f t="shared" si="141"/>
        <v>682</v>
      </c>
    </row>
    <row r="741" spans="2:19" ht="12.75">
      <c r="B741" t="s">
        <v>25</v>
      </c>
      <c r="C741" s="18">
        <f>SUM(C729:C740)</f>
        <v>40354</v>
      </c>
      <c r="D741">
        <f>SUM(D729:D740)</f>
        <v>12904</v>
      </c>
      <c r="E741">
        <f>SUM(E729:E740)</f>
        <v>183</v>
      </c>
      <c r="F741">
        <f>SUM(F729:F740)</f>
        <v>5069</v>
      </c>
      <c r="G741" s="21">
        <f>SUM(G729:G740)</f>
        <v>18156</v>
      </c>
      <c r="H741" s="20"/>
      <c r="I741" s="18">
        <f>SUM(I729:I740)</f>
        <v>23863</v>
      </c>
      <c r="J741">
        <f>SUM(J729:J740)</f>
        <v>6535</v>
      </c>
      <c r="K741">
        <f>SUM(K729:K740)</f>
        <v>58</v>
      </c>
      <c r="L741">
        <f>SUM(L729:L740)</f>
        <v>1999</v>
      </c>
      <c r="M741" s="21">
        <f>SUM(M729:M740)</f>
        <v>8592</v>
      </c>
      <c r="N741" s="20"/>
      <c r="O741" s="18">
        <f t="shared" si="141"/>
        <v>64217</v>
      </c>
      <c r="P741">
        <f t="shared" si="141"/>
        <v>19439</v>
      </c>
      <c r="Q741">
        <f t="shared" si="141"/>
        <v>241</v>
      </c>
      <c r="R741">
        <f t="shared" si="141"/>
        <v>7068</v>
      </c>
      <c r="S741" s="21">
        <f t="shared" si="141"/>
        <v>26748</v>
      </c>
    </row>
    <row r="742" spans="1:19" ht="12.75">
      <c r="A742" s="1" t="s">
        <v>641</v>
      </c>
      <c r="C742" s="18"/>
      <c r="G742" s="21"/>
      <c r="H742" s="20"/>
      <c r="I742" s="18"/>
      <c r="M742" s="21"/>
      <c r="N742" s="20"/>
      <c r="O742" s="18"/>
      <c r="S742" s="21"/>
    </row>
    <row r="743" spans="2:19" ht="12.75">
      <c r="B743" t="s">
        <v>11</v>
      </c>
      <c r="C743" s="18">
        <v>3942</v>
      </c>
      <c r="D743">
        <v>612</v>
      </c>
      <c r="E743">
        <v>20</v>
      </c>
      <c r="F743">
        <v>970</v>
      </c>
      <c r="G743" s="21">
        <f aca="true" t="shared" si="142" ref="G743:G748">SUM(D743:F743)</f>
        <v>1602</v>
      </c>
      <c r="H743" s="20"/>
      <c r="I743" s="18">
        <v>2972</v>
      </c>
      <c r="J743">
        <v>2</v>
      </c>
      <c r="K743">
        <v>2</v>
      </c>
      <c r="L743">
        <v>83</v>
      </c>
      <c r="M743" s="21">
        <f aca="true" t="shared" si="143" ref="M743:M748">SUM(J743:L743)</f>
        <v>87</v>
      </c>
      <c r="N743" s="20"/>
      <c r="O743" s="18">
        <f aca="true" t="shared" si="144" ref="O743:S749">C743+I743</f>
        <v>6914</v>
      </c>
      <c r="P743">
        <f t="shared" si="144"/>
        <v>614</v>
      </c>
      <c r="Q743">
        <f t="shared" si="144"/>
        <v>22</v>
      </c>
      <c r="R743">
        <f t="shared" si="144"/>
        <v>1053</v>
      </c>
      <c r="S743" s="21">
        <f t="shared" si="144"/>
        <v>1689</v>
      </c>
    </row>
    <row r="744" spans="2:19" ht="12.75">
      <c r="B744" t="s">
        <v>642</v>
      </c>
      <c r="C744" s="18">
        <v>1951</v>
      </c>
      <c r="D744">
        <v>149</v>
      </c>
      <c r="E744">
        <v>3</v>
      </c>
      <c r="F744">
        <v>183</v>
      </c>
      <c r="G744" s="21">
        <f t="shared" si="142"/>
        <v>335</v>
      </c>
      <c r="H744" s="20"/>
      <c r="I744" s="18">
        <v>554</v>
      </c>
      <c r="J744">
        <v>2</v>
      </c>
      <c r="K744">
        <v>0</v>
      </c>
      <c r="L744">
        <v>12</v>
      </c>
      <c r="M744" s="21">
        <f t="shared" si="143"/>
        <v>14</v>
      </c>
      <c r="N744" s="20"/>
      <c r="O744" s="18">
        <f t="shared" si="144"/>
        <v>2505</v>
      </c>
      <c r="P744">
        <f t="shared" si="144"/>
        <v>151</v>
      </c>
      <c r="Q744">
        <f t="shared" si="144"/>
        <v>3</v>
      </c>
      <c r="R744">
        <f t="shared" si="144"/>
        <v>195</v>
      </c>
      <c r="S744" s="21">
        <f t="shared" si="144"/>
        <v>349</v>
      </c>
    </row>
    <row r="745" spans="2:19" ht="12.75">
      <c r="B745" t="s">
        <v>643</v>
      </c>
      <c r="C745" s="18">
        <v>949</v>
      </c>
      <c r="D745">
        <v>138</v>
      </c>
      <c r="E745">
        <v>5</v>
      </c>
      <c r="F745">
        <v>212</v>
      </c>
      <c r="G745" s="21">
        <f t="shared" si="142"/>
        <v>355</v>
      </c>
      <c r="H745" s="20"/>
      <c r="I745" s="18">
        <v>226</v>
      </c>
      <c r="J745">
        <v>0</v>
      </c>
      <c r="K745">
        <v>1</v>
      </c>
      <c r="L745">
        <v>3</v>
      </c>
      <c r="M745" s="21">
        <f t="shared" si="143"/>
        <v>4</v>
      </c>
      <c r="N745" s="20"/>
      <c r="O745" s="18">
        <f t="shared" si="144"/>
        <v>1175</v>
      </c>
      <c r="P745">
        <f t="shared" si="144"/>
        <v>138</v>
      </c>
      <c r="Q745">
        <f t="shared" si="144"/>
        <v>6</v>
      </c>
      <c r="R745">
        <f t="shared" si="144"/>
        <v>215</v>
      </c>
      <c r="S745" s="21">
        <f t="shared" si="144"/>
        <v>359</v>
      </c>
    </row>
    <row r="746" spans="2:19" ht="12.75">
      <c r="B746" t="s">
        <v>644</v>
      </c>
      <c r="C746" s="18">
        <v>926</v>
      </c>
      <c r="D746">
        <v>163</v>
      </c>
      <c r="E746">
        <v>6</v>
      </c>
      <c r="F746">
        <v>251</v>
      </c>
      <c r="G746" s="21">
        <f t="shared" si="142"/>
        <v>420</v>
      </c>
      <c r="H746" s="20"/>
      <c r="I746" s="18">
        <v>133</v>
      </c>
      <c r="J746">
        <v>0</v>
      </c>
      <c r="K746">
        <v>0</v>
      </c>
      <c r="L746">
        <v>13</v>
      </c>
      <c r="M746" s="21">
        <f t="shared" si="143"/>
        <v>13</v>
      </c>
      <c r="N746" s="20"/>
      <c r="O746" s="18">
        <f t="shared" si="144"/>
        <v>1059</v>
      </c>
      <c r="P746">
        <f t="shared" si="144"/>
        <v>163</v>
      </c>
      <c r="Q746">
        <f t="shared" si="144"/>
        <v>6</v>
      </c>
      <c r="R746">
        <f t="shared" si="144"/>
        <v>264</v>
      </c>
      <c r="S746" s="21">
        <f t="shared" si="144"/>
        <v>433</v>
      </c>
    </row>
    <row r="747" spans="2:19" ht="12.75">
      <c r="B747" t="s">
        <v>645</v>
      </c>
      <c r="C747" s="18">
        <v>304</v>
      </c>
      <c r="D747">
        <v>70</v>
      </c>
      <c r="E747">
        <v>2</v>
      </c>
      <c r="F747">
        <v>169</v>
      </c>
      <c r="G747" s="21">
        <f t="shared" si="142"/>
        <v>241</v>
      </c>
      <c r="H747" s="20"/>
      <c r="I747" s="18">
        <v>727</v>
      </c>
      <c r="J747">
        <v>0</v>
      </c>
      <c r="K747">
        <v>0</v>
      </c>
      <c r="L747">
        <v>39</v>
      </c>
      <c r="M747" s="21">
        <f t="shared" si="143"/>
        <v>39</v>
      </c>
      <c r="N747" s="20"/>
      <c r="O747" s="18">
        <f t="shared" si="144"/>
        <v>1031</v>
      </c>
      <c r="P747">
        <f t="shared" si="144"/>
        <v>70</v>
      </c>
      <c r="Q747">
        <f t="shared" si="144"/>
        <v>2</v>
      </c>
      <c r="R747">
        <f t="shared" si="144"/>
        <v>208</v>
      </c>
      <c r="S747" s="21">
        <f t="shared" si="144"/>
        <v>280</v>
      </c>
    </row>
    <row r="748" spans="1:19" s="2" customFormat="1" ht="12.75">
      <c r="A748" s="22"/>
      <c r="B748" s="23" t="s">
        <v>646</v>
      </c>
      <c r="C748" s="24">
        <v>178</v>
      </c>
      <c r="D748" s="25">
        <v>28</v>
      </c>
      <c r="E748" s="25">
        <v>0</v>
      </c>
      <c r="F748" s="25">
        <v>43</v>
      </c>
      <c r="G748" s="25">
        <f t="shared" si="142"/>
        <v>71</v>
      </c>
      <c r="H748" s="21"/>
      <c r="I748" s="24">
        <v>31</v>
      </c>
      <c r="J748" s="25">
        <v>0</v>
      </c>
      <c r="K748" s="25">
        <v>0</v>
      </c>
      <c r="L748" s="25">
        <v>8</v>
      </c>
      <c r="M748" s="25">
        <f t="shared" si="143"/>
        <v>8</v>
      </c>
      <c r="N748" s="21"/>
      <c r="O748" s="24">
        <f t="shared" si="144"/>
        <v>209</v>
      </c>
      <c r="P748" s="25">
        <f t="shared" si="144"/>
        <v>28</v>
      </c>
      <c r="Q748" s="25">
        <f t="shared" si="144"/>
        <v>0</v>
      </c>
      <c r="R748" s="25">
        <f t="shared" si="144"/>
        <v>51</v>
      </c>
      <c r="S748" s="25">
        <f t="shared" si="144"/>
        <v>79</v>
      </c>
    </row>
    <row r="749" spans="2:19" ht="12.75">
      <c r="B749" t="s">
        <v>25</v>
      </c>
      <c r="C749" s="18">
        <f>SUM(C743:C748)</f>
        <v>8250</v>
      </c>
      <c r="D749">
        <f>SUM(D743:D748)</f>
        <v>1160</v>
      </c>
      <c r="E749">
        <f>SUM(E743:E748)</f>
        <v>36</v>
      </c>
      <c r="F749">
        <f>SUM(F743:F748)</f>
        <v>1828</v>
      </c>
      <c r="G749" s="21">
        <f>SUM(G743:G748)</f>
        <v>3024</v>
      </c>
      <c r="H749" s="20"/>
      <c r="I749" s="18">
        <f>SUM(I743:I748)</f>
        <v>4643</v>
      </c>
      <c r="J749">
        <f>SUM(J743:J748)</f>
        <v>4</v>
      </c>
      <c r="K749">
        <f>SUM(K743:K748)</f>
        <v>3</v>
      </c>
      <c r="L749">
        <f>SUM(L743:L748)</f>
        <v>158</v>
      </c>
      <c r="M749" s="21">
        <f>SUM(M743:M748)</f>
        <v>165</v>
      </c>
      <c r="N749" s="20"/>
      <c r="O749" s="18">
        <f t="shared" si="144"/>
        <v>12893</v>
      </c>
      <c r="P749">
        <f t="shared" si="144"/>
        <v>1164</v>
      </c>
      <c r="Q749">
        <f t="shared" si="144"/>
        <v>39</v>
      </c>
      <c r="R749">
        <f t="shared" si="144"/>
        <v>1986</v>
      </c>
      <c r="S749" s="21">
        <f t="shared" si="144"/>
        <v>3189</v>
      </c>
    </row>
    <row r="750" spans="1:19" ht="12.75">
      <c r="A750" s="1" t="s">
        <v>647</v>
      </c>
      <c r="C750" s="18"/>
      <c r="G750" s="21"/>
      <c r="H750" s="20"/>
      <c r="I750" s="18"/>
      <c r="M750" s="21"/>
      <c r="N750" s="20"/>
      <c r="O750" s="18"/>
      <c r="S750" s="21"/>
    </row>
    <row r="751" spans="2:19" ht="12.75">
      <c r="B751" t="s">
        <v>11</v>
      </c>
      <c r="C751" s="18">
        <v>6503</v>
      </c>
      <c r="D751">
        <v>2279</v>
      </c>
      <c r="E751">
        <v>66</v>
      </c>
      <c r="F751">
        <v>1495</v>
      </c>
      <c r="G751" s="21">
        <f aca="true" t="shared" si="145" ref="G751:G758">SUM(D751:F751)</f>
        <v>3840</v>
      </c>
      <c r="H751" s="20"/>
      <c r="I751" s="18">
        <v>1907</v>
      </c>
      <c r="J751">
        <v>277</v>
      </c>
      <c r="K751">
        <v>6</v>
      </c>
      <c r="L751">
        <v>282</v>
      </c>
      <c r="M751" s="21">
        <f aca="true" t="shared" si="146" ref="M751:M758">SUM(J751:L751)</f>
        <v>565</v>
      </c>
      <c r="N751" s="20"/>
      <c r="O751" s="18">
        <f aca="true" t="shared" si="147" ref="O751:S759">C751+I751</f>
        <v>8410</v>
      </c>
      <c r="P751">
        <f t="shared" si="147"/>
        <v>2556</v>
      </c>
      <c r="Q751">
        <f t="shared" si="147"/>
        <v>72</v>
      </c>
      <c r="R751">
        <f t="shared" si="147"/>
        <v>1777</v>
      </c>
      <c r="S751" s="21">
        <f t="shared" si="147"/>
        <v>4405</v>
      </c>
    </row>
    <row r="752" spans="2:19" ht="12.75">
      <c r="B752" t="s">
        <v>648</v>
      </c>
      <c r="C752" s="18">
        <v>1536</v>
      </c>
      <c r="D752">
        <v>826</v>
      </c>
      <c r="E752">
        <v>17</v>
      </c>
      <c r="F752">
        <v>488</v>
      </c>
      <c r="G752" s="21">
        <f t="shared" si="145"/>
        <v>1331</v>
      </c>
      <c r="H752" s="20"/>
      <c r="I752" s="18">
        <v>1190</v>
      </c>
      <c r="J752">
        <v>214</v>
      </c>
      <c r="K752">
        <v>6</v>
      </c>
      <c r="L752">
        <v>131</v>
      </c>
      <c r="M752" s="21">
        <f t="shared" si="146"/>
        <v>351</v>
      </c>
      <c r="N752" s="20"/>
      <c r="O752" s="18">
        <f t="shared" si="147"/>
        <v>2726</v>
      </c>
      <c r="P752">
        <f t="shared" si="147"/>
        <v>1040</v>
      </c>
      <c r="Q752">
        <f t="shared" si="147"/>
        <v>23</v>
      </c>
      <c r="R752">
        <f t="shared" si="147"/>
        <v>619</v>
      </c>
      <c r="S752" s="21">
        <f t="shared" si="147"/>
        <v>1682</v>
      </c>
    </row>
    <row r="753" spans="2:19" ht="12.75">
      <c r="B753" t="s">
        <v>649</v>
      </c>
      <c r="C753" s="18">
        <v>986</v>
      </c>
      <c r="D753">
        <v>277</v>
      </c>
      <c r="E753">
        <v>7</v>
      </c>
      <c r="F753">
        <v>217</v>
      </c>
      <c r="G753" s="21">
        <f t="shared" si="145"/>
        <v>501</v>
      </c>
      <c r="H753" s="20"/>
      <c r="I753" s="18">
        <v>1020</v>
      </c>
      <c r="J753">
        <v>171</v>
      </c>
      <c r="K753">
        <v>2</v>
      </c>
      <c r="L753">
        <v>77</v>
      </c>
      <c r="M753" s="21">
        <f t="shared" si="146"/>
        <v>250</v>
      </c>
      <c r="N753" s="20"/>
      <c r="O753" s="18">
        <f t="shared" si="147"/>
        <v>2006</v>
      </c>
      <c r="P753">
        <f t="shared" si="147"/>
        <v>448</v>
      </c>
      <c r="Q753">
        <f t="shared" si="147"/>
        <v>9</v>
      </c>
      <c r="R753">
        <f t="shared" si="147"/>
        <v>294</v>
      </c>
      <c r="S753" s="21">
        <f t="shared" si="147"/>
        <v>751</v>
      </c>
    </row>
    <row r="754" spans="2:19" ht="12.75">
      <c r="B754" t="s">
        <v>650</v>
      </c>
      <c r="C754" s="18">
        <v>1109</v>
      </c>
      <c r="D754">
        <v>346</v>
      </c>
      <c r="E754">
        <v>11</v>
      </c>
      <c r="F754">
        <v>283</v>
      </c>
      <c r="G754" s="21">
        <f t="shared" si="145"/>
        <v>640</v>
      </c>
      <c r="H754" s="20"/>
      <c r="I754" s="18">
        <v>1713</v>
      </c>
      <c r="J754">
        <v>259</v>
      </c>
      <c r="K754">
        <v>9</v>
      </c>
      <c r="L754">
        <v>173</v>
      </c>
      <c r="M754" s="21">
        <f t="shared" si="146"/>
        <v>441</v>
      </c>
      <c r="N754" s="20"/>
      <c r="O754" s="18">
        <f t="shared" si="147"/>
        <v>2822</v>
      </c>
      <c r="P754">
        <f t="shared" si="147"/>
        <v>605</v>
      </c>
      <c r="Q754">
        <f t="shared" si="147"/>
        <v>20</v>
      </c>
      <c r="R754">
        <f t="shared" si="147"/>
        <v>456</v>
      </c>
      <c r="S754" s="21">
        <f t="shared" si="147"/>
        <v>1081</v>
      </c>
    </row>
    <row r="755" spans="2:19" ht="12.75">
      <c r="B755" t="s">
        <v>651</v>
      </c>
      <c r="C755" s="18">
        <v>816</v>
      </c>
      <c r="D755">
        <v>377</v>
      </c>
      <c r="E755">
        <v>9</v>
      </c>
      <c r="F755">
        <v>203</v>
      </c>
      <c r="G755" s="21">
        <f t="shared" si="145"/>
        <v>589</v>
      </c>
      <c r="H755" s="20"/>
      <c r="I755" s="18">
        <v>892</v>
      </c>
      <c r="J755">
        <v>277</v>
      </c>
      <c r="K755">
        <v>2</v>
      </c>
      <c r="L755">
        <v>150</v>
      </c>
      <c r="M755" s="21">
        <f t="shared" si="146"/>
        <v>429</v>
      </c>
      <c r="N755" s="20"/>
      <c r="O755" s="18">
        <f t="shared" si="147"/>
        <v>1708</v>
      </c>
      <c r="P755">
        <f t="shared" si="147"/>
        <v>654</v>
      </c>
      <c r="Q755">
        <f t="shared" si="147"/>
        <v>11</v>
      </c>
      <c r="R755">
        <f t="shared" si="147"/>
        <v>353</v>
      </c>
      <c r="S755" s="21">
        <f t="shared" si="147"/>
        <v>1018</v>
      </c>
    </row>
    <row r="756" spans="2:19" ht="12.75">
      <c r="B756" t="s">
        <v>652</v>
      </c>
      <c r="C756" s="18">
        <v>835</v>
      </c>
      <c r="D756">
        <v>319</v>
      </c>
      <c r="E756">
        <v>4</v>
      </c>
      <c r="F756">
        <v>241</v>
      </c>
      <c r="G756" s="21">
        <f t="shared" si="145"/>
        <v>564</v>
      </c>
      <c r="H756" s="20"/>
      <c r="I756" s="18">
        <v>639</v>
      </c>
      <c r="J756">
        <v>233</v>
      </c>
      <c r="K756">
        <v>4</v>
      </c>
      <c r="L756">
        <v>132</v>
      </c>
      <c r="M756" s="21">
        <f t="shared" si="146"/>
        <v>369</v>
      </c>
      <c r="N756" s="20"/>
      <c r="O756" s="18">
        <f t="shared" si="147"/>
        <v>1474</v>
      </c>
      <c r="P756">
        <f t="shared" si="147"/>
        <v>552</v>
      </c>
      <c r="Q756">
        <f t="shared" si="147"/>
        <v>8</v>
      </c>
      <c r="R756">
        <f t="shared" si="147"/>
        <v>373</v>
      </c>
      <c r="S756" s="21">
        <f t="shared" si="147"/>
        <v>933</v>
      </c>
    </row>
    <row r="757" spans="2:19" ht="12.75">
      <c r="B757" t="s">
        <v>653</v>
      </c>
      <c r="C757" s="18">
        <v>1606</v>
      </c>
      <c r="D757">
        <v>852</v>
      </c>
      <c r="E757">
        <v>16</v>
      </c>
      <c r="F757">
        <v>509</v>
      </c>
      <c r="G757" s="21">
        <f t="shared" si="145"/>
        <v>1377</v>
      </c>
      <c r="H757" s="20"/>
      <c r="I757" s="18">
        <v>920</v>
      </c>
      <c r="J757">
        <v>564</v>
      </c>
      <c r="K757">
        <v>12</v>
      </c>
      <c r="L757">
        <v>248</v>
      </c>
      <c r="M757" s="21">
        <f t="shared" si="146"/>
        <v>824</v>
      </c>
      <c r="N757" s="20"/>
      <c r="O757" s="18">
        <f t="shared" si="147"/>
        <v>2526</v>
      </c>
      <c r="P757">
        <f t="shared" si="147"/>
        <v>1416</v>
      </c>
      <c r="Q757">
        <f t="shared" si="147"/>
        <v>28</v>
      </c>
      <c r="R757">
        <f t="shared" si="147"/>
        <v>757</v>
      </c>
      <c r="S757" s="21">
        <f t="shared" si="147"/>
        <v>2201</v>
      </c>
    </row>
    <row r="758" spans="1:19" s="2" customFormat="1" ht="12.75">
      <c r="A758" s="22"/>
      <c r="B758" s="23" t="s">
        <v>654</v>
      </c>
      <c r="C758" s="24">
        <v>1137</v>
      </c>
      <c r="D758" s="25">
        <v>331</v>
      </c>
      <c r="E758" s="25">
        <v>7</v>
      </c>
      <c r="F758" s="25">
        <v>168</v>
      </c>
      <c r="G758" s="25">
        <f t="shared" si="145"/>
        <v>506</v>
      </c>
      <c r="H758" s="21"/>
      <c r="I758" s="24">
        <v>960</v>
      </c>
      <c r="J758" s="25">
        <v>252</v>
      </c>
      <c r="K758" s="25">
        <v>11</v>
      </c>
      <c r="L758" s="25">
        <v>107</v>
      </c>
      <c r="M758" s="25">
        <f t="shared" si="146"/>
        <v>370</v>
      </c>
      <c r="N758" s="21"/>
      <c r="O758" s="24">
        <f t="shared" si="147"/>
        <v>2097</v>
      </c>
      <c r="P758" s="25">
        <f t="shared" si="147"/>
        <v>583</v>
      </c>
      <c r="Q758" s="25">
        <f t="shared" si="147"/>
        <v>18</v>
      </c>
      <c r="R758" s="25">
        <f t="shared" si="147"/>
        <v>275</v>
      </c>
      <c r="S758" s="25">
        <f t="shared" si="147"/>
        <v>876</v>
      </c>
    </row>
    <row r="759" spans="2:19" ht="12.75">
      <c r="B759" t="s">
        <v>25</v>
      </c>
      <c r="C759" s="18">
        <f>SUM(C751:C758)</f>
        <v>14528</v>
      </c>
      <c r="D759">
        <f>SUM(D751:D758)</f>
        <v>5607</v>
      </c>
      <c r="E759">
        <f>SUM(E751:E758)</f>
        <v>137</v>
      </c>
      <c r="F759">
        <f>SUM(F751:F758)</f>
        <v>3604</v>
      </c>
      <c r="G759" s="21">
        <f>SUM(G751:G758)</f>
        <v>9348</v>
      </c>
      <c r="H759" s="20"/>
      <c r="I759" s="18">
        <f>SUM(I751:I758)</f>
        <v>9241</v>
      </c>
      <c r="J759">
        <f>SUM(J751:J758)</f>
        <v>2247</v>
      </c>
      <c r="K759">
        <f>SUM(K751:K758)</f>
        <v>52</v>
      </c>
      <c r="L759">
        <f>SUM(L751:L758)</f>
        <v>1300</v>
      </c>
      <c r="M759" s="21">
        <f>SUM(M751:M758)</f>
        <v>3599</v>
      </c>
      <c r="N759" s="20"/>
      <c r="O759" s="18">
        <f t="shared" si="147"/>
        <v>23769</v>
      </c>
      <c r="P759">
        <f t="shared" si="147"/>
        <v>7854</v>
      </c>
      <c r="Q759">
        <f t="shared" si="147"/>
        <v>189</v>
      </c>
      <c r="R759">
        <f t="shared" si="147"/>
        <v>4904</v>
      </c>
      <c r="S759" s="21">
        <f t="shared" si="147"/>
        <v>12947</v>
      </c>
    </row>
    <row r="760" spans="1:19" ht="12.75">
      <c r="A760" s="1" t="s">
        <v>655</v>
      </c>
      <c r="C760" s="18"/>
      <c r="G760" s="21"/>
      <c r="H760" s="20"/>
      <c r="I760" s="18"/>
      <c r="M760" s="21"/>
      <c r="N760" s="20"/>
      <c r="O760" s="18"/>
      <c r="S760" s="21"/>
    </row>
    <row r="761" spans="2:19" ht="12.75">
      <c r="B761" t="s">
        <v>11</v>
      </c>
      <c r="C761" s="18">
        <v>6895</v>
      </c>
      <c r="D761">
        <v>2616</v>
      </c>
      <c r="E761">
        <v>58</v>
      </c>
      <c r="F761">
        <v>1795</v>
      </c>
      <c r="G761" s="21">
        <f aca="true" t="shared" si="148" ref="G761:G766">SUM(D761:F761)</f>
        <v>4469</v>
      </c>
      <c r="H761" s="20"/>
      <c r="I761" s="18">
        <v>4764</v>
      </c>
      <c r="J761">
        <v>411</v>
      </c>
      <c r="K761">
        <v>4</v>
      </c>
      <c r="L761">
        <v>442</v>
      </c>
      <c r="M761" s="21">
        <f aca="true" t="shared" si="149" ref="M761:M766">SUM(J761:L761)</f>
        <v>857</v>
      </c>
      <c r="N761" s="20"/>
      <c r="O761" s="18">
        <f aca="true" t="shared" si="150" ref="O761:S767">C761+I761</f>
        <v>11659</v>
      </c>
      <c r="P761">
        <f t="shared" si="150"/>
        <v>3027</v>
      </c>
      <c r="Q761">
        <f t="shared" si="150"/>
        <v>62</v>
      </c>
      <c r="R761">
        <f t="shared" si="150"/>
        <v>2237</v>
      </c>
      <c r="S761" s="21">
        <f t="shared" si="150"/>
        <v>5326</v>
      </c>
    </row>
    <row r="762" spans="2:19" ht="12.75">
      <c r="B762" t="s">
        <v>656</v>
      </c>
      <c r="C762" s="18">
        <v>2483</v>
      </c>
      <c r="D762">
        <v>1218</v>
      </c>
      <c r="E762">
        <v>20</v>
      </c>
      <c r="F762">
        <v>889</v>
      </c>
      <c r="G762" s="21">
        <f t="shared" si="148"/>
        <v>2127</v>
      </c>
      <c r="H762" s="20"/>
      <c r="I762" s="18">
        <v>1831</v>
      </c>
      <c r="J762">
        <v>328</v>
      </c>
      <c r="K762">
        <v>3</v>
      </c>
      <c r="L762">
        <v>219</v>
      </c>
      <c r="M762" s="21">
        <f t="shared" si="149"/>
        <v>550</v>
      </c>
      <c r="N762" s="20"/>
      <c r="O762" s="18">
        <f t="shared" si="150"/>
        <v>4314</v>
      </c>
      <c r="P762">
        <f t="shared" si="150"/>
        <v>1546</v>
      </c>
      <c r="Q762">
        <f t="shared" si="150"/>
        <v>23</v>
      </c>
      <c r="R762">
        <f t="shared" si="150"/>
        <v>1108</v>
      </c>
      <c r="S762" s="21">
        <f t="shared" si="150"/>
        <v>2677</v>
      </c>
    </row>
    <row r="763" spans="2:19" ht="12.75">
      <c r="B763" t="s">
        <v>657</v>
      </c>
      <c r="C763" s="18">
        <v>541</v>
      </c>
      <c r="D763">
        <v>354</v>
      </c>
      <c r="E763">
        <v>8</v>
      </c>
      <c r="F763">
        <v>210</v>
      </c>
      <c r="G763" s="21">
        <f t="shared" si="148"/>
        <v>572</v>
      </c>
      <c r="H763" s="20"/>
      <c r="I763" s="18">
        <v>735</v>
      </c>
      <c r="J763">
        <v>184</v>
      </c>
      <c r="K763">
        <v>0</v>
      </c>
      <c r="L763">
        <v>129</v>
      </c>
      <c r="M763" s="21">
        <f t="shared" si="149"/>
        <v>313</v>
      </c>
      <c r="N763" s="20"/>
      <c r="O763" s="18">
        <f t="shared" si="150"/>
        <v>1276</v>
      </c>
      <c r="P763">
        <f t="shared" si="150"/>
        <v>538</v>
      </c>
      <c r="Q763">
        <f t="shared" si="150"/>
        <v>8</v>
      </c>
      <c r="R763">
        <f t="shared" si="150"/>
        <v>339</v>
      </c>
      <c r="S763" s="21">
        <f t="shared" si="150"/>
        <v>885</v>
      </c>
    </row>
    <row r="764" spans="2:19" ht="12.75">
      <c r="B764" t="s">
        <v>658</v>
      </c>
      <c r="C764" s="18">
        <v>584</v>
      </c>
      <c r="D764">
        <v>299</v>
      </c>
      <c r="E764">
        <v>4</v>
      </c>
      <c r="F764">
        <v>249</v>
      </c>
      <c r="G764" s="21">
        <f t="shared" si="148"/>
        <v>552</v>
      </c>
      <c r="H764" s="20"/>
      <c r="I764" s="18">
        <v>742</v>
      </c>
      <c r="J764">
        <v>212</v>
      </c>
      <c r="K764">
        <v>2</v>
      </c>
      <c r="L764">
        <v>113</v>
      </c>
      <c r="M764" s="21">
        <f t="shared" si="149"/>
        <v>327</v>
      </c>
      <c r="N764" s="20"/>
      <c r="O764" s="18">
        <f t="shared" si="150"/>
        <v>1326</v>
      </c>
      <c r="P764">
        <f t="shared" si="150"/>
        <v>511</v>
      </c>
      <c r="Q764">
        <f t="shared" si="150"/>
        <v>6</v>
      </c>
      <c r="R764">
        <f t="shared" si="150"/>
        <v>362</v>
      </c>
      <c r="S764" s="21">
        <f t="shared" si="150"/>
        <v>879</v>
      </c>
    </row>
    <row r="765" spans="2:19" ht="12.75">
      <c r="B765" t="s">
        <v>659</v>
      </c>
      <c r="C765" s="18">
        <v>244</v>
      </c>
      <c r="D765">
        <v>228</v>
      </c>
      <c r="E765">
        <v>6</v>
      </c>
      <c r="F765">
        <v>202</v>
      </c>
      <c r="G765" s="21">
        <f t="shared" si="148"/>
        <v>436</v>
      </c>
      <c r="H765" s="20"/>
      <c r="I765" s="18">
        <v>521</v>
      </c>
      <c r="J765">
        <v>75</v>
      </c>
      <c r="K765">
        <v>0</v>
      </c>
      <c r="L765">
        <v>54</v>
      </c>
      <c r="M765" s="21">
        <f t="shared" si="149"/>
        <v>129</v>
      </c>
      <c r="N765" s="20"/>
      <c r="O765" s="18">
        <f t="shared" si="150"/>
        <v>765</v>
      </c>
      <c r="P765">
        <f t="shared" si="150"/>
        <v>303</v>
      </c>
      <c r="Q765">
        <f t="shared" si="150"/>
        <v>6</v>
      </c>
      <c r="R765">
        <f t="shared" si="150"/>
        <v>256</v>
      </c>
      <c r="S765" s="21">
        <f t="shared" si="150"/>
        <v>565</v>
      </c>
    </row>
    <row r="766" spans="1:19" s="2" customFormat="1" ht="12.75">
      <c r="A766" s="22"/>
      <c r="B766" s="23" t="s">
        <v>660</v>
      </c>
      <c r="C766" s="24">
        <v>276</v>
      </c>
      <c r="D766" s="25">
        <v>186</v>
      </c>
      <c r="E766" s="25">
        <v>6</v>
      </c>
      <c r="F766" s="25">
        <v>156</v>
      </c>
      <c r="G766" s="25">
        <f t="shared" si="148"/>
        <v>348</v>
      </c>
      <c r="H766" s="21"/>
      <c r="I766" s="24">
        <v>653</v>
      </c>
      <c r="J766" s="25">
        <v>84</v>
      </c>
      <c r="K766" s="25">
        <v>1</v>
      </c>
      <c r="L766" s="25">
        <v>88</v>
      </c>
      <c r="M766" s="25">
        <f t="shared" si="149"/>
        <v>173</v>
      </c>
      <c r="N766" s="21"/>
      <c r="O766" s="24">
        <f t="shared" si="150"/>
        <v>929</v>
      </c>
      <c r="P766" s="25">
        <f t="shared" si="150"/>
        <v>270</v>
      </c>
      <c r="Q766" s="25">
        <f t="shared" si="150"/>
        <v>7</v>
      </c>
      <c r="R766" s="25">
        <f t="shared" si="150"/>
        <v>244</v>
      </c>
      <c r="S766" s="25">
        <f t="shared" si="150"/>
        <v>521</v>
      </c>
    </row>
    <row r="767" spans="2:19" ht="12.75">
      <c r="B767" t="s">
        <v>25</v>
      </c>
      <c r="C767" s="18">
        <f>SUM(C761:C766)</f>
        <v>11023</v>
      </c>
      <c r="D767">
        <f>SUM(D761:D766)</f>
        <v>4901</v>
      </c>
      <c r="E767">
        <f>SUM(E761:E766)</f>
        <v>102</v>
      </c>
      <c r="F767">
        <f>SUM(F761:F766)</f>
        <v>3501</v>
      </c>
      <c r="G767" s="21">
        <f>SUM(G761:G766)</f>
        <v>8504</v>
      </c>
      <c r="H767" s="20"/>
      <c r="I767" s="18">
        <f>SUM(I761:I766)</f>
        <v>9246</v>
      </c>
      <c r="J767">
        <f>SUM(J761:J766)</f>
        <v>1294</v>
      </c>
      <c r="K767">
        <f>SUM(K761:K766)</f>
        <v>10</v>
      </c>
      <c r="L767">
        <f>SUM(L761:L766)</f>
        <v>1045</v>
      </c>
      <c r="M767" s="21">
        <f>SUM(M761:M766)</f>
        <v>2349</v>
      </c>
      <c r="N767" s="20"/>
      <c r="O767" s="18">
        <f t="shared" si="150"/>
        <v>20269</v>
      </c>
      <c r="P767">
        <f t="shared" si="150"/>
        <v>6195</v>
      </c>
      <c r="Q767">
        <f t="shared" si="150"/>
        <v>112</v>
      </c>
      <c r="R767">
        <f t="shared" si="150"/>
        <v>4546</v>
      </c>
      <c r="S767" s="21">
        <f t="shared" si="150"/>
        <v>10853</v>
      </c>
    </row>
    <row r="768" spans="1:19" ht="12.75">
      <c r="A768" s="1" t="s">
        <v>661</v>
      </c>
      <c r="C768" s="18"/>
      <c r="G768" s="21"/>
      <c r="H768" s="20"/>
      <c r="I768" s="18"/>
      <c r="M768" s="21"/>
      <c r="N768" s="20"/>
      <c r="O768" s="18"/>
      <c r="S768" s="21"/>
    </row>
    <row r="769" spans="2:19" ht="12.75">
      <c r="B769" t="s">
        <v>11</v>
      </c>
      <c r="C769" s="18">
        <v>6902</v>
      </c>
      <c r="D769">
        <v>2576</v>
      </c>
      <c r="E769">
        <v>55</v>
      </c>
      <c r="F769">
        <v>1832</v>
      </c>
      <c r="G769" s="21">
        <f aca="true" t="shared" si="151" ref="G769:G787">SUM(D769:F769)</f>
        <v>4463</v>
      </c>
      <c r="H769" s="20"/>
      <c r="I769" s="18">
        <v>1753</v>
      </c>
      <c r="J769">
        <v>325</v>
      </c>
      <c r="K769">
        <v>1</v>
      </c>
      <c r="L769">
        <v>244</v>
      </c>
      <c r="M769" s="21">
        <f aca="true" t="shared" si="152" ref="M769:M787">SUM(J769:L769)</f>
        <v>570</v>
      </c>
      <c r="N769" s="20"/>
      <c r="O769" s="18">
        <f aca="true" t="shared" si="153" ref="O769:S788">C769+I769</f>
        <v>8655</v>
      </c>
      <c r="P769">
        <f t="shared" si="153"/>
        <v>2901</v>
      </c>
      <c r="Q769">
        <f t="shared" si="153"/>
        <v>56</v>
      </c>
      <c r="R769">
        <f t="shared" si="153"/>
        <v>2076</v>
      </c>
      <c r="S769" s="21">
        <f t="shared" si="153"/>
        <v>5033</v>
      </c>
    </row>
    <row r="770" spans="2:19" ht="12.75">
      <c r="B770" t="s">
        <v>662</v>
      </c>
      <c r="C770" s="18">
        <v>532</v>
      </c>
      <c r="D770">
        <v>172</v>
      </c>
      <c r="E770">
        <v>4</v>
      </c>
      <c r="F770">
        <v>137</v>
      </c>
      <c r="G770" s="21">
        <f t="shared" si="151"/>
        <v>313</v>
      </c>
      <c r="H770" s="20"/>
      <c r="I770" s="18">
        <v>1693</v>
      </c>
      <c r="J770">
        <v>87</v>
      </c>
      <c r="K770">
        <v>1</v>
      </c>
      <c r="L770">
        <v>53</v>
      </c>
      <c r="M770" s="21">
        <f t="shared" si="152"/>
        <v>141</v>
      </c>
      <c r="N770" s="20"/>
      <c r="O770" s="18">
        <f t="shared" si="153"/>
        <v>2225</v>
      </c>
      <c r="P770">
        <f t="shared" si="153"/>
        <v>259</v>
      </c>
      <c r="Q770">
        <f t="shared" si="153"/>
        <v>5</v>
      </c>
      <c r="R770">
        <f t="shared" si="153"/>
        <v>190</v>
      </c>
      <c r="S770" s="21">
        <f t="shared" si="153"/>
        <v>454</v>
      </c>
    </row>
    <row r="771" spans="2:19" ht="12.75">
      <c r="B771" t="s">
        <v>663</v>
      </c>
      <c r="C771" s="18">
        <v>1196</v>
      </c>
      <c r="D771">
        <v>249</v>
      </c>
      <c r="E771">
        <v>1</v>
      </c>
      <c r="F771">
        <v>170</v>
      </c>
      <c r="G771" s="21">
        <f t="shared" si="151"/>
        <v>420</v>
      </c>
      <c r="H771" s="20"/>
      <c r="I771" s="18">
        <v>2024</v>
      </c>
      <c r="J771">
        <v>50</v>
      </c>
      <c r="K771">
        <v>1</v>
      </c>
      <c r="L771">
        <v>36</v>
      </c>
      <c r="M771" s="21">
        <f t="shared" si="152"/>
        <v>87</v>
      </c>
      <c r="N771" s="20"/>
      <c r="O771" s="18">
        <f t="shared" si="153"/>
        <v>3220</v>
      </c>
      <c r="P771">
        <f t="shared" si="153"/>
        <v>299</v>
      </c>
      <c r="Q771">
        <f t="shared" si="153"/>
        <v>2</v>
      </c>
      <c r="R771">
        <f t="shared" si="153"/>
        <v>206</v>
      </c>
      <c r="S771" s="21">
        <f t="shared" si="153"/>
        <v>507</v>
      </c>
    </row>
    <row r="772" spans="2:19" ht="12.75">
      <c r="B772" t="s">
        <v>664</v>
      </c>
      <c r="C772" s="18">
        <v>3238</v>
      </c>
      <c r="D772">
        <v>1508</v>
      </c>
      <c r="E772">
        <v>19</v>
      </c>
      <c r="F772">
        <v>937</v>
      </c>
      <c r="G772" s="21">
        <f t="shared" si="151"/>
        <v>2464</v>
      </c>
      <c r="H772" s="20"/>
      <c r="I772" s="18">
        <v>2676</v>
      </c>
      <c r="J772">
        <v>415</v>
      </c>
      <c r="K772">
        <v>1</v>
      </c>
      <c r="L772">
        <v>182</v>
      </c>
      <c r="M772" s="21">
        <f t="shared" si="152"/>
        <v>598</v>
      </c>
      <c r="N772" s="20"/>
      <c r="O772" s="18">
        <f t="shared" si="153"/>
        <v>5914</v>
      </c>
      <c r="P772">
        <f t="shared" si="153"/>
        <v>1923</v>
      </c>
      <c r="Q772">
        <f t="shared" si="153"/>
        <v>20</v>
      </c>
      <c r="R772">
        <f t="shared" si="153"/>
        <v>1119</v>
      </c>
      <c r="S772" s="21">
        <f t="shared" si="153"/>
        <v>3062</v>
      </c>
    </row>
    <row r="773" spans="2:19" ht="12.75">
      <c r="B773" t="s">
        <v>665</v>
      </c>
      <c r="C773" s="18">
        <v>1094</v>
      </c>
      <c r="D773">
        <v>333</v>
      </c>
      <c r="E773">
        <v>6</v>
      </c>
      <c r="F773">
        <v>259</v>
      </c>
      <c r="G773" s="21">
        <f t="shared" si="151"/>
        <v>598</v>
      </c>
      <c r="H773" s="20"/>
      <c r="I773" s="18">
        <v>1152</v>
      </c>
      <c r="J773">
        <v>105</v>
      </c>
      <c r="K773">
        <v>0</v>
      </c>
      <c r="L773">
        <v>37</v>
      </c>
      <c r="M773" s="21">
        <f t="shared" si="152"/>
        <v>142</v>
      </c>
      <c r="N773" s="20"/>
      <c r="O773" s="18">
        <f t="shared" si="153"/>
        <v>2246</v>
      </c>
      <c r="P773">
        <f t="shared" si="153"/>
        <v>438</v>
      </c>
      <c r="Q773">
        <f t="shared" si="153"/>
        <v>6</v>
      </c>
      <c r="R773">
        <f t="shared" si="153"/>
        <v>296</v>
      </c>
      <c r="S773" s="21">
        <f t="shared" si="153"/>
        <v>740</v>
      </c>
    </row>
    <row r="774" spans="2:19" ht="12.75">
      <c r="B774" t="s">
        <v>666</v>
      </c>
      <c r="C774" s="18">
        <v>788</v>
      </c>
      <c r="D774">
        <v>236</v>
      </c>
      <c r="E774">
        <v>3</v>
      </c>
      <c r="F774">
        <v>199</v>
      </c>
      <c r="G774" s="21">
        <f t="shared" si="151"/>
        <v>438</v>
      </c>
      <c r="H774" s="20"/>
      <c r="I774" s="18">
        <v>1553</v>
      </c>
      <c r="J774">
        <v>93</v>
      </c>
      <c r="K774">
        <v>0</v>
      </c>
      <c r="L774">
        <v>54</v>
      </c>
      <c r="M774" s="21">
        <f t="shared" si="152"/>
        <v>147</v>
      </c>
      <c r="N774" s="20"/>
      <c r="O774" s="18">
        <f t="shared" si="153"/>
        <v>2341</v>
      </c>
      <c r="P774">
        <f t="shared" si="153"/>
        <v>329</v>
      </c>
      <c r="Q774">
        <f t="shared" si="153"/>
        <v>3</v>
      </c>
      <c r="R774">
        <f t="shared" si="153"/>
        <v>253</v>
      </c>
      <c r="S774" s="21">
        <f t="shared" si="153"/>
        <v>585</v>
      </c>
    </row>
    <row r="775" spans="2:19" ht="12.75">
      <c r="B775" t="s">
        <v>667</v>
      </c>
      <c r="C775" s="18">
        <v>1031</v>
      </c>
      <c r="D775">
        <v>338</v>
      </c>
      <c r="E775">
        <v>9</v>
      </c>
      <c r="F775">
        <v>192</v>
      </c>
      <c r="G775" s="21">
        <f t="shared" si="151"/>
        <v>539</v>
      </c>
      <c r="H775" s="20"/>
      <c r="I775" s="18">
        <v>2162</v>
      </c>
      <c r="J775">
        <v>147</v>
      </c>
      <c r="K775">
        <v>1</v>
      </c>
      <c r="L775">
        <v>47</v>
      </c>
      <c r="M775" s="21">
        <f t="shared" si="152"/>
        <v>195</v>
      </c>
      <c r="N775" s="20"/>
      <c r="O775" s="18">
        <f t="shared" si="153"/>
        <v>3193</v>
      </c>
      <c r="P775">
        <f t="shared" si="153"/>
        <v>485</v>
      </c>
      <c r="Q775">
        <f t="shared" si="153"/>
        <v>10</v>
      </c>
      <c r="R775">
        <f t="shared" si="153"/>
        <v>239</v>
      </c>
      <c r="S775" s="21">
        <f t="shared" si="153"/>
        <v>734</v>
      </c>
    </row>
    <row r="776" spans="2:19" ht="12.75">
      <c r="B776" t="s">
        <v>668</v>
      </c>
      <c r="C776" s="18">
        <v>565</v>
      </c>
      <c r="D776">
        <v>255</v>
      </c>
      <c r="E776">
        <v>4</v>
      </c>
      <c r="F776">
        <v>165</v>
      </c>
      <c r="G776" s="21">
        <f t="shared" si="151"/>
        <v>424</v>
      </c>
      <c r="H776" s="20"/>
      <c r="I776" s="18">
        <v>637</v>
      </c>
      <c r="J776">
        <v>202</v>
      </c>
      <c r="K776">
        <v>1</v>
      </c>
      <c r="L776">
        <v>56</v>
      </c>
      <c r="M776" s="21">
        <f t="shared" si="152"/>
        <v>259</v>
      </c>
      <c r="N776" s="20"/>
      <c r="O776" s="18">
        <f t="shared" si="153"/>
        <v>1202</v>
      </c>
      <c r="P776">
        <f t="shared" si="153"/>
        <v>457</v>
      </c>
      <c r="Q776">
        <f t="shared" si="153"/>
        <v>5</v>
      </c>
      <c r="R776">
        <f t="shared" si="153"/>
        <v>221</v>
      </c>
      <c r="S776" s="21">
        <f t="shared" si="153"/>
        <v>683</v>
      </c>
    </row>
    <row r="777" spans="2:19" ht="12.75">
      <c r="B777" t="s">
        <v>669</v>
      </c>
      <c r="C777" s="18">
        <v>862</v>
      </c>
      <c r="D777">
        <v>549</v>
      </c>
      <c r="E777">
        <v>10</v>
      </c>
      <c r="F777">
        <v>351</v>
      </c>
      <c r="G777" s="21">
        <f t="shared" si="151"/>
        <v>910</v>
      </c>
      <c r="H777" s="20"/>
      <c r="I777" s="18">
        <v>1461</v>
      </c>
      <c r="J777">
        <v>269</v>
      </c>
      <c r="K777">
        <v>2</v>
      </c>
      <c r="L777">
        <v>114</v>
      </c>
      <c r="M777" s="21">
        <f t="shared" si="152"/>
        <v>385</v>
      </c>
      <c r="N777" s="20"/>
      <c r="O777" s="18">
        <f t="shared" si="153"/>
        <v>2323</v>
      </c>
      <c r="P777">
        <f t="shared" si="153"/>
        <v>818</v>
      </c>
      <c r="Q777">
        <f t="shared" si="153"/>
        <v>12</v>
      </c>
      <c r="R777">
        <f t="shared" si="153"/>
        <v>465</v>
      </c>
      <c r="S777" s="21">
        <f t="shared" si="153"/>
        <v>1295</v>
      </c>
    </row>
    <row r="778" spans="2:19" ht="12.75">
      <c r="B778" t="s">
        <v>670</v>
      </c>
      <c r="C778" s="18">
        <v>895</v>
      </c>
      <c r="D778">
        <v>397</v>
      </c>
      <c r="E778">
        <v>3</v>
      </c>
      <c r="F778">
        <v>288</v>
      </c>
      <c r="G778" s="21">
        <f t="shared" si="151"/>
        <v>688</v>
      </c>
      <c r="H778" s="20"/>
      <c r="I778" s="18">
        <v>2480</v>
      </c>
      <c r="J778">
        <v>202</v>
      </c>
      <c r="K778">
        <v>3</v>
      </c>
      <c r="L778">
        <v>59</v>
      </c>
      <c r="M778" s="21">
        <f t="shared" si="152"/>
        <v>264</v>
      </c>
      <c r="N778" s="20"/>
      <c r="O778" s="18">
        <f t="shared" si="153"/>
        <v>3375</v>
      </c>
      <c r="P778">
        <f t="shared" si="153"/>
        <v>599</v>
      </c>
      <c r="Q778">
        <f t="shared" si="153"/>
        <v>6</v>
      </c>
      <c r="R778">
        <f t="shared" si="153"/>
        <v>347</v>
      </c>
      <c r="S778" s="21">
        <f t="shared" si="153"/>
        <v>952</v>
      </c>
    </row>
    <row r="779" spans="2:19" ht="12.75">
      <c r="B779" t="s">
        <v>671</v>
      </c>
      <c r="C779" s="18">
        <v>3387</v>
      </c>
      <c r="D779">
        <v>1410</v>
      </c>
      <c r="E779">
        <v>31</v>
      </c>
      <c r="F779">
        <v>936</v>
      </c>
      <c r="G779" s="21">
        <f t="shared" si="151"/>
        <v>2377</v>
      </c>
      <c r="H779" s="20"/>
      <c r="I779" s="18">
        <v>2988</v>
      </c>
      <c r="J779">
        <v>235</v>
      </c>
      <c r="K779">
        <v>4</v>
      </c>
      <c r="L779">
        <v>103</v>
      </c>
      <c r="M779" s="21">
        <f t="shared" si="152"/>
        <v>342</v>
      </c>
      <c r="N779" s="20"/>
      <c r="O779" s="18">
        <f t="shared" si="153"/>
        <v>6375</v>
      </c>
      <c r="P779">
        <f t="shared" si="153"/>
        <v>1645</v>
      </c>
      <c r="Q779">
        <f t="shared" si="153"/>
        <v>35</v>
      </c>
      <c r="R779">
        <f t="shared" si="153"/>
        <v>1039</v>
      </c>
      <c r="S779" s="21">
        <f t="shared" si="153"/>
        <v>2719</v>
      </c>
    </row>
    <row r="780" spans="2:19" ht="12.75">
      <c r="B780" t="s">
        <v>672</v>
      </c>
      <c r="C780" s="18">
        <v>236</v>
      </c>
      <c r="D780">
        <v>138</v>
      </c>
      <c r="E780">
        <v>2</v>
      </c>
      <c r="F780">
        <v>97</v>
      </c>
      <c r="G780" s="21">
        <f t="shared" si="151"/>
        <v>237</v>
      </c>
      <c r="H780" s="20"/>
      <c r="I780" s="18">
        <v>249</v>
      </c>
      <c r="J780">
        <v>43</v>
      </c>
      <c r="K780">
        <v>0</v>
      </c>
      <c r="L780">
        <v>15</v>
      </c>
      <c r="M780" s="21">
        <f t="shared" si="152"/>
        <v>58</v>
      </c>
      <c r="N780" s="20"/>
      <c r="O780" s="18">
        <f t="shared" si="153"/>
        <v>485</v>
      </c>
      <c r="P780">
        <f t="shared" si="153"/>
        <v>181</v>
      </c>
      <c r="Q780">
        <f t="shared" si="153"/>
        <v>2</v>
      </c>
      <c r="R780">
        <f t="shared" si="153"/>
        <v>112</v>
      </c>
      <c r="S780" s="21">
        <f t="shared" si="153"/>
        <v>295</v>
      </c>
    </row>
    <row r="781" spans="2:19" ht="12.75">
      <c r="B781" t="s">
        <v>673</v>
      </c>
      <c r="C781" s="18">
        <v>551</v>
      </c>
      <c r="D781">
        <v>165</v>
      </c>
      <c r="E781">
        <v>5</v>
      </c>
      <c r="F781">
        <v>114</v>
      </c>
      <c r="G781" s="21">
        <f t="shared" si="151"/>
        <v>284</v>
      </c>
      <c r="H781" s="20"/>
      <c r="I781" s="18">
        <v>625</v>
      </c>
      <c r="J781">
        <v>28</v>
      </c>
      <c r="K781">
        <v>1</v>
      </c>
      <c r="L781">
        <v>20</v>
      </c>
      <c r="M781" s="21">
        <f t="shared" si="152"/>
        <v>49</v>
      </c>
      <c r="N781" s="20"/>
      <c r="O781" s="18">
        <f t="shared" si="153"/>
        <v>1176</v>
      </c>
      <c r="P781">
        <f t="shared" si="153"/>
        <v>193</v>
      </c>
      <c r="Q781">
        <f t="shared" si="153"/>
        <v>6</v>
      </c>
      <c r="R781">
        <f t="shared" si="153"/>
        <v>134</v>
      </c>
      <c r="S781" s="21">
        <f t="shared" si="153"/>
        <v>333</v>
      </c>
    </row>
    <row r="782" spans="2:19" ht="12.75">
      <c r="B782" t="s">
        <v>674</v>
      </c>
      <c r="C782" s="18">
        <v>404</v>
      </c>
      <c r="D782">
        <v>78</v>
      </c>
      <c r="E782">
        <v>2</v>
      </c>
      <c r="F782">
        <v>71</v>
      </c>
      <c r="G782" s="21">
        <f t="shared" si="151"/>
        <v>151</v>
      </c>
      <c r="H782" s="20"/>
      <c r="I782" s="18">
        <v>430</v>
      </c>
      <c r="J782">
        <v>28</v>
      </c>
      <c r="K782">
        <v>1</v>
      </c>
      <c r="L782">
        <v>17</v>
      </c>
      <c r="M782" s="21">
        <f t="shared" si="152"/>
        <v>46</v>
      </c>
      <c r="N782" s="20"/>
      <c r="O782" s="18">
        <f t="shared" si="153"/>
        <v>834</v>
      </c>
      <c r="P782">
        <f t="shared" si="153"/>
        <v>106</v>
      </c>
      <c r="Q782">
        <f t="shared" si="153"/>
        <v>3</v>
      </c>
      <c r="R782">
        <f t="shared" si="153"/>
        <v>88</v>
      </c>
      <c r="S782" s="21">
        <f t="shared" si="153"/>
        <v>197</v>
      </c>
    </row>
    <row r="783" spans="2:19" ht="12.75">
      <c r="B783" t="s">
        <v>675</v>
      </c>
      <c r="C783" s="18">
        <v>560</v>
      </c>
      <c r="D783">
        <v>116</v>
      </c>
      <c r="E783">
        <v>0</v>
      </c>
      <c r="F783">
        <v>66</v>
      </c>
      <c r="G783" s="21">
        <f t="shared" si="151"/>
        <v>182</v>
      </c>
      <c r="H783" s="20"/>
      <c r="I783" s="18">
        <v>780</v>
      </c>
      <c r="J783">
        <v>31</v>
      </c>
      <c r="K783">
        <v>1</v>
      </c>
      <c r="L783">
        <v>12</v>
      </c>
      <c r="M783" s="21">
        <f t="shared" si="152"/>
        <v>44</v>
      </c>
      <c r="N783" s="20"/>
      <c r="O783" s="18">
        <f t="shared" si="153"/>
        <v>1340</v>
      </c>
      <c r="P783">
        <f t="shared" si="153"/>
        <v>147</v>
      </c>
      <c r="Q783">
        <f t="shared" si="153"/>
        <v>1</v>
      </c>
      <c r="R783">
        <f t="shared" si="153"/>
        <v>78</v>
      </c>
      <c r="S783" s="21">
        <f t="shared" si="153"/>
        <v>226</v>
      </c>
    </row>
    <row r="784" spans="2:19" ht="12.75">
      <c r="B784" t="s">
        <v>676</v>
      </c>
      <c r="C784" s="18">
        <v>250</v>
      </c>
      <c r="D784">
        <v>131</v>
      </c>
      <c r="E784">
        <v>7</v>
      </c>
      <c r="F784">
        <v>71</v>
      </c>
      <c r="G784" s="21">
        <f t="shared" si="151"/>
        <v>209</v>
      </c>
      <c r="H784" s="20"/>
      <c r="I784" s="18">
        <v>893</v>
      </c>
      <c r="J784">
        <v>39</v>
      </c>
      <c r="K784">
        <v>1</v>
      </c>
      <c r="L784">
        <v>5</v>
      </c>
      <c r="M784" s="21">
        <f t="shared" si="152"/>
        <v>45</v>
      </c>
      <c r="N784" s="20"/>
      <c r="O784" s="18">
        <f t="shared" si="153"/>
        <v>1143</v>
      </c>
      <c r="P784">
        <f t="shared" si="153"/>
        <v>170</v>
      </c>
      <c r="Q784">
        <f t="shared" si="153"/>
        <v>8</v>
      </c>
      <c r="R784">
        <f t="shared" si="153"/>
        <v>76</v>
      </c>
      <c r="S784" s="21">
        <f t="shared" si="153"/>
        <v>254</v>
      </c>
    </row>
    <row r="785" spans="2:19" ht="12.75">
      <c r="B785" t="s">
        <v>677</v>
      </c>
      <c r="C785" s="18">
        <v>564</v>
      </c>
      <c r="D785">
        <v>94</v>
      </c>
      <c r="E785">
        <v>2</v>
      </c>
      <c r="F785">
        <v>68</v>
      </c>
      <c r="G785" s="21">
        <f t="shared" si="151"/>
        <v>164</v>
      </c>
      <c r="H785" s="20"/>
      <c r="I785" s="18">
        <v>594</v>
      </c>
      <c r="J785">
        <v>45</v>
      </c>
      <c r="K785">
        <v>0</v>
      </c>
      <c r="L785">
        <v>19</v>
      </c>
      <c r="M785" s="21">
        <f t="shared" si="152"/>
        <v>64</v>
      </c>
      <c r="N785" s="20"/>
      <c r="O785" s="18">
        <f t="shared" si="153"/>
        <v>1158</v>
      </c>
      <c r="P785">
        <f t="shared" si="153"/>
        <v>139</v>
      </c>
      <c r="Q785">
        <f t="shared" si="153"/>
        <v>2</v>
      </c>
      <c r="R785">
        <f t="shared" si="153"/>
        <v>87</v>
      </c>
      <c r="S785" s="21">
        <f t="shared" si="153"/>
        <v>228</v>
      </c>
    </row>
    <row r="786" spans="2:19" ht="12.75">
      <c r="B786" t="s">
        <v>678</v>
      </c>
      <c r="C786" s="18">
        <v>302</v>
      </c>
      <c r="D786">
        <v>78</v>
      </c>
      <c r="E786">
        <v>1</v>
      </c>
      <c r="F786">
        <v>14</v>
      </c>
      <c r="G786" s="21">
        <f t="shared" si="151"/>
        <v>93</v>
      </c>
      <c r="H786" s="20"/>
      <c r="I786" s="18">
        <v>305</v>
      </c>
      <c r="J786">
        <v>92</v>
      </c>
      <c r="K786">
        <v>1</v>
      </c>
      <c r="L786">
        <v>27</v>
      </c>
      <c r="M786" s="21">
        <f t="shared" si="152"/>
        <v>120</v>
      </c>
      <c r="N786" s="20"/>
      <c r="O786" s="18">
        <f t="shared" si="153"/>
        <v>607</v>
      </c>
      <c r="P786">
        <f t="shared" si="153"/>
        <v>170</v>
      </c>
      <c r="Q786">
        <f t="shared" si="153"/>
        <v>2</v>
      </c>
      <c r="R786">
        <f t="shared" si="153"/>
        <v>41</v>
      </c>
      <c r="S786" s="21">
        <f t="shared" si="153"/>
        <v>213</v>
      </c>
    </row>
    <row r="787" spans="1:19" s="2" customFormat="1" ht="12.75">
      <c r="A787" s="22"/>
      <c r="B787" s="23" t="s">
        <v>679</v>
      </c>
      <c r="C787" s="24">
        <v>776</v>
      </c>
      <c r="D787" s="25">
        <v>102</v>
      </c>
      <c r="E787" s="25">
        <v>6</v>
      </c>
      <c r="F787" s="25">
        <v>92</v>
      </c>
      <c r="G787" s="25">
        <f t="shared" si="151"/>
        <v>200</v>
      </c>
      <c r="H787" s="21"/>
      <c r="I787" s="24">
        <v>1394</v>
      </c>
      <c r="J787" s="25">
        <v>39</v>
      </c>
      <c r="K787" s="25">
        <v>1</v>
      </c>
      <c r="L787" s="25">
        <v>18</v>
      </c>
      <c r="M787" s="25">
        <f t="shared" si="152"/>
        <v>58</v>
      </c>
      <c r="N787" s="21"/>
      <c r="O787" s="24">
        <f t="shared" si="153"/>
        <v>2170</v>
      </c>
      <c r="P787" s="25">
        <f t="shared" si="153"/>
        <v>141</v>
      </c>
      <c r="Q787" s="25">
        <f t="shared" si="153"/>
        <v>7</v>
      </c>
      <c r="R787" s="25">
        <f t="shared" si="153"/>
        <v>110</v>
      </c>
      <c r="S787" s="25">
        <f t="shared" si="153"/>
        <v>258</v>
      </c>
    </row>
    <row r="788" spans="2:19" ht="12.75">
      <c r="B788" t="s">
        <v>25</v>
      </c>
      <c r="C788" s="18">
        <f>SUM(C769:C787)</f>
        <v>24133</v>
      </c>
      <c r="D788">
        <f>SUM(D769:D787)</f>
        <v>8925</v>
      </c>
      <c r="E788">
        <f>SUM(E769:E787)</f>
        <v>170</v>
      </c>
      <c r="F788">
        <f>SUM(F769:F787)</f>
        <v>6059</v>
      </c>
      <c r="G788" s="21">
        <f>SUM(G769:G787)</f>
        <v>15154</v>
      </c>
      <c r="H788" s="20"/>
      <c r="I788" s="18">
        <f>SUM(I769:I787)</f>
        <v>25849</v>
      </c>
      <c r="J788">
        <f>SUM(J769:J787)</f>
        <v>2475</v>
      </c>
      <c r="K788">
        <f>SUM(K769:K787)</f>
        <v>21</v>
      </c>
      <c r="L788">
        <f>SUM(L769:L787)</f>
        <v>1118</v>
      </c>
      <c r="M788" s="21">
        <f>SUM(M769:M787)</f>
        <v>3614</v>
      </c>
      <c r="N788" s="20"/>
      <c r="O788" s="18">
        <f t="shared" si="153"/>
        <v>49982</v>
      </c>
      <c r="P788">
        <f t="shared" si="153"/>
        <v>11400</v>
      </c>
      <c r="Q788">
        <f t="shared" si="153"/>
        <v>191</v>
      </c>
      <c r="R788">
        <f t="shared" si="153"/>
        <v>7177</v>
      </c>
      <c r="S788" s="21">
        <f t="shared" si="153"/>
        <v>18768</v>
      </c>
    </row>
    <row r="789" spans="1:19" ht="12.75">
      <c r="A789" s="1" t="s">
        <v>680</v>
      </c>
      <c r="C789" s="18"/>
      <c r="G789" s="21"/>
      <c r="H789" s="20"/>
      <c r="I789" s="18"/>
      <c r="M789" s="21"/>
      <c r="N789" s="20"/>
      <c r="O789" s="18"/>
      <c r="S789" s="21"/>
    </row>
    <row r="790" spans="2:19" ht="12.75">
      <c r="B790" t="s">
        <v>11</v>
      </c>
      <c r="C790" s="18">
        <v>6138</v>
      </c>
      <c r="D790">
        <v>1384</v>
      </c>
      <c r="E790">
        <v>21</v>
      </c>
      <c r="F790">
        <v>1687</v>
      </c>
      <c r="G790" s="21">
        <f aca="true" t="shared" si="154" ref="G790:G801">SUM(D790:F790)</f>
        <v>3092</v>
      </c>
      <c r="H790" s="20"/>
      <c r="I790" s="18">
        <v>2670</v>
      </c>
      <c r="J790">
        <v>141</v>
      </c>
      <c r="K790">
        <v>3</v>
      </c>
      <c r="L790">
        <v>182</v>
      </c>
      <c r="M790" s="21">
        <f aca="true" t="shared" si="155" ref="M790:M801">SUM(J790:L790)</f>
        <v>326</v>
      </c>
      <c r="N790" s="20"/>
      <c r="O790" s="18">
        <f aca="true" t="shared" si="156" ref="O790:S802">C790+I790</f>
        <v>8808</v>
      </c>
      <c r="P790">
        <f t="shared" si="156"/>
        <v>1525</v>
      </c>
      <c r="Q790">
        <f t="shared" si="156"/>
        <v>24</v>
      </c>
      <c r="R790">
        <f t="shared" si="156"/>
        <v>1869</v>
      </c>
      <c r="S790" s="21">
        <f t="shared" si="156"/>
        <v>3418</v>
      </c>
    </row>
    <row r="791" spans="2:19" ht="12.75">
      <c r="B791" t="s">
        <v>681</v>
      </c>
      <c r="C791" s="18">
        <v>1685</v>
      </c>
      <c r="D791">
        <v>258</v>
      </c>
      <c r="E791">
        <v>3</v>
      </c>
      <c r="F791">
        <v>310</v>
      </c>
      <c r="G791" s="21">
        <f t="shared" si="154"/>
        <v>571</v>
      </c>
      <c r="H791" s="20"/>
      <c r="I791" s="18">
        <v>1197</v>
      </c>
      <c r="J791">
        <v>134</v>
      </c>
      <c r="K791">
        <v>1</v>
      </c>
      <c r="L791">
        <v>80</v>
      </c>
      <c r="M791" s="21">
        <f t="shared" si="155"/>
        <v>215</v>
      </c>
      <c r="N791" s="20"/>
      <c r="O791" s="18">
        <f t="shared" si="156"/>
        <v>2882</v>
      </c>
      <c r="P791">
        <f t="shared" si="156"/>
        <v>392</v>
      </c>
      <c r="Q791">
        <f t="shared" si="156"/>
        <v>4</v>
      </c>
      <c r="R791">
        <f t="shared" si="156"/>
        <v>390</v>
      </c>
      <c r="S791" s="21">
        <f t="shared" si="156"/>
        <v>786</v>
      </c>
    </row>
    <row r="792" spans="2:19" ht="12.75">
      <c r="B792" t="s">
        <v>682</v>
      </c>
      <c r="C792" s="18">
        <v>232</v>
      </c>
      <c r="D792">
        <v>116</v>
      </c>
      <c r="E792">
        <v>1</v>
      </c>
      <c r="F792">
        <v>38</v>
      </c>
      <c r="G792" s="21">
        <f t="shared" si="154"/>
        <v>155</v>
      </c>
      <c r="H792" s="20"/>
      <c r="I792" s="18">
        <v>152</v>
      </c>
      <c r="J792">
        <v>56</v>
      </c>
      <c r="K792">
        <v>0</v>
      </c>
      <c r="L792">
        <v>12</v>
      </c>
      <c r="M792" s="21">
        <f t="shared" si="155"/>
        <v>68</v>
      </c>
      <c r="N792" s="20"/>
      <c r="O792" s="18">
        <f t="shared" si="156"/>
        <v>384</v>
      </c>
      <c r="P792">
        <f t="shared" si="156"/>
        <v>172</v>
      </c>
      <c r="Q792">
        <f t="shared" si="156"/>
        <v>1</v>
      </c>
      <c r="R792">
        <f t="shared" si="156"/>
        <v>50</v>
      </c>
      <c r="S792" s="21">
        <f t="shared" si="156"/>
        <v>223</v>
      </c>
    </row>
    <row r="793" spans="2:19" ht="12.75">
      <c r="B793" t="s">
        <v>683</v>
      </c>
      <c r="C793" s="18">
        <v>1444</v>
      </c>
      <c r="D793">
        <v>397</v>
      </c>
      <c r="E793">
        <v>5</v>
      </c>
      <c r="F793">
        <v>325</v>
      </c>
      <c r="G793" s="21">
        <f t="shared" si="154"/>
        <v>727</v>
      </c>
      <c r="H793" s="20"/>
      <c r="I793" s="18">
        <v>1225</v>
      </c>
      <c r="J793">
        <v>61</v>
      </c>
      <c r="K793">
        <v>1</v>
      </c>
      <c r="L793">
        <v>85</v>
      </c>
      <c r="M793" s="21">
        <f t="shared" si="155"/>
        <v>147</v>
      </c>
      <c r="N793" s="20"/>
      <c r="O793" s="18">
        <f t="shared" si="156"/>
        <v>2669</v>
      </c>
      <c r="P793">
        <f t="shared" si="156"/>
        <v>458</v>
      </c>
      <c r="Q793">
        <f t="shared" si="156"/>
        <v>6</v>
      </c>
      <c r="R793">
        <f t="shared" si="156"/>
        <v>410</v>
      </c>
      <c r="S793" s="21">
        <f t="shared" si="156"/>
        <v>874</v>
      </c>
    </row>
    <row r="794" spans="2:19" ht="12.75">
      <c r="B794" t="s">
        <v>684</v>
      </c>
      <c r="C794" s="18">
        <v>356</v>
      </c>
      <c r="D794">
        <v>124</v>
      </c>
      <c r="E794">
        <v>1</v>
      </c>
      <c r="F794">
        <v>104</v>
      </c>
      <c r="G794" s="21">
        <f t="shared" si="154"/>
        <v>229</v>
      </c>
      <c r="H794" s="20"/>
      <c r="I794" s="18">
        <v>365</v>
      </c>
      <c r="J794">
        <v>46</v>
      </c>
      <c r="K794">
        <v>0</v>
      </c>
      <c r="L794">
        <v>18</v>
      </c>
      <c r="M794" s="21">
        <f t="shared" si="155"/>
        <v>64</v>
      </c>
      <c r="N794" s="20"/>
      <c r="O794" s="18">
        <f t="shared" si="156"/>
        <v>721</v>
      </c>
      <c r="P794">
        <f t="shared" si="156"/>
        <v>170</v>
      </c>
      <c r="Q794">
        <f t="shared" si="156"/>
        <v>1</v>
      </c>
      <c r="R794">
        <f t="shared" si="156"/>
        <v>122</v>
      </c>
      <c r="S794" s="21">
        <f t="shared" si="156"/>
        <v>293</v>
      </c>
    </row>
    <row r="795" spans="2:19" ht="12.75">
      <c r="B795" t="s">
        <v>685</v>
      </c>
      <c r="C795" s="18">
        <v>266</v>
      </c>
      <c r="D795">
        <v>57</v>
      </c>
      <c r="E795">
        <v>2</v>
      </c>
      <c r="F795">
        <v>71</v>
      </c>
      <c r="G795" s="21">
        <f t="shared" si="154"/>
        <v>130</v>
      </c>
      <c r="H795" s="20"/>
      <c r="I795" s="18">
        <v>157</v>
      </c>
      <c r="J795">
        <v>31</v>
      </c>
      <c r="K795">
        <v>0</v>
      </c>
      <c r="L795">
        <v>5</v>
      </c>
      <c r="M795" s="21">
        <f t="shared" si="155"/>
        <v>36</v>
      </c>
      <c r="N795" s="20"/>
      <c r="O795" s="18">
        <f t="shared" si="156"/>
        <v>423</v>
      </c>
      <c r="P795">
        <f t="shared" si="156"/>
        <v>88</v>
      </c>
      <c r="Q795">
        <f t="shared" si="156"/>
        <v>2</v>
      </c>
      <c r="R795">
        <f t="shared" si="156"/>
        <v>76</v>
      </c>
      <c r="S795" s="21">
        <f t="shared" si="156"/>
        <v>166</v>
      </c>
    </row>
    <row r="796" spans="2:19" ht="12.75">
      <c r="B796" t="s">
        <v>686</v>
      </c>
      <c r="C796" s="18">
        <v>324</v>
      </c>
      <c r="D796">
        <v>148</v>
      </c>
      <c r="E796">
        <v>1</v>
      </c>
      <c r="F796">
        <v>142</v>
      </c>
      <c r="G796" s="21">
        <f t="shared" si="154"/>
        <v>291</v>
      </c>
      <c r="H796" s="20"/>
      <c r="I796" s="18">
        <v>576</v>
      </c>
      <c r="J796">
        <v>47</v>
      </c>
      <c r="K796">
        <v>0</v>
      </c>
      <c r="L796">
        <v>25</v>
      </c>
      <c r="M796" s="21">
        <f t="shared" si="155"/>
        <v>72</v>
      </c>
      <c r="N796" s="20"/>
      <c r="O796" s="18">
        <f t="shared" si="156"/>
        <v>900</v>
      </c>
      <c r="P796">
        <f t="shared" si="156"/>
        <v>195</v>
      </c>
      <c r="Q796">
        <f t="shared" si="156"/>
        <v>1</v>
      </c>
      <c r="R796">
        <f t="shared" si="156"/>
        <v>167</v>
      </c>
      <c r="S796" s="21">
        <f t="shared" si="156"/>
        <v>363</v>
      </c>
    </row>
    <row r="797" spans="2:19" ht="12.75">
      <c r="B797" t="s">
        <v>687</v>
      </c>
      <c r="C797" s="18">
        <v>1117</v>
      </c>
      <c r="D797">
        <v>352</v>
      </c>
      <c r="E797">
        <v>7</v>
      </c>
      <c r="F797">
        <v>328</v>
      </c>
      <c r="G797" s="21">
        <f t="shared" si="154"/>
        <v>687</v>
      </c>
      <c r="H797" s="20"/>
      <c r="I797" s="18">
        <v>420</v>
      </c>
      <c r="J797">
        <v>48</v>
      </c>
      <c r="K797">
        <v>0</v>
      </c>
      <c r="L797">
        <v>40</v>
      </c>
      <c r="M797" s="21">
        <f t="shared" si="155"/>
        <v>88</v>
      </c>
      <c r="N797" s="20"/>
      <c r="O797" s="18">
        <f t="shared" si="156"/>
        <v>1537</v>
      </c>
      <c r="P797">
        <f t="shared" si="156"/>
        <v>400</v>
      </c>
      <c r="Q797">
        <f t="shared" si="156"/>
        <v>7</v>
      </c>
      <c r="R797">
        <f t="shared" si="156"/>
        <v>368</v>
      </c>
      <c r="S797" s="21">
        <f t="shared" si="156"/>
        <v>775</v>
      </c>
    </row>
    <row r="798" spans="2:19" ht="12.75">
      <c r="B798" t="s">
        <v>688</v>
      </c>
      <c r="C798" s="18">
        <v>209</v>
      </c>
      <c r="D798">
        <v>70</v>
      </c>
      <c r="E798">
        <v>0</v>
      </c>
      <c r="F798">
        <v>76</v>
      </c>
      <c r="G798" s="21">
        <f t="shared" si="154"/>
        <v>146</v>
      </c>
      <c r="H798" s="20"/>
      <c r="I798" s="18">
        <v>209</v>
      </c>
      <c r="J798">
        <v>66</v>
      </c>
      <c r="K798">
        <v>1</v>
      </c>
      <c r="L798">
        <v>25</v>
      </c>
      <c r="M798" s="21">
        <f t="shared" si="155"/>
        <v>92</v>
      </c>
      <c r="N798" s="20"/>
      <c r="O798" s="18">
        <f t="shared" si="156"/>
        <v>418</v>
      </c>
      <c r="P798">
        <f t="shared" si="156"/>
        <v>136</v>
      </c>
      <c r="Q798">
        <f t="shared" si="156"/>
        <v>1</v>
      </c>
      <c r="R798">
        <f t="shared" si="156"/>
        <v>101</v>
      </c>
      <c r="S798" s="21">
        <f t="shared" si="156"/>
        <v>238</v>
      </c>
    </row>
    <row r="799" spans="2:19" ht="12.75">
      <c r="B799" t="s">
        <v>689</v>
      </c>
      <c r="C799" s="18">
        <v>120</v>
      </c>
      <c r="D799">
        <v>53</v>
      </c>
      <c r="E799">
        <v>1</v>
      </c>
      <c r="F799">
        <v>44</v>
      </c>
      <c r="G799" s="21">
        <f t="shared" si="154"/>
        <v>98</v>
      </c>
      <c r="H799" s="20"/>
      <c r="I799" s="18">
        <v>179</v>
      </c>
      <c r="J799">
        <v>18</v>
      </c>
      <c r="K799">
        <v>0</v>
      </c>
      <c r="L799">
        <v>5</v>
      </c>
      <c r="M799" s="21">
        <f t="shared" si="155"/>
        <v>23</v>
      </c>
      <c r="N799" s="20"/>
      <c r="O799" s="18">
        <f t="shared" si="156"/>
        <v>299</v>
      </c>
      <c r="P799">
        <f t="shared" si="156"/>
        <v>71</v>
      </c>
      <c r="Q799">
        <f t="shared" si="156"/>
        <v>1</v>
      </c>
      <c r="R799">
        <f t="shared" si="156"/>
        <v>49</v>
      </c>
      <c r="S799" s="21">
        <f t="shared" si="156"/>
        <v>121</v>
      </c>
    </row>
    <row r="800" spans="2:19" ht="12.75">
      <c r="B800" t="s">
        <v>690</v>
      </c>
      <c r="C800" s="18">
        <v>87</v>
      </c>
      <c r="D800">
        <v>65</v>
      </c>
      <c r="E800">
        <v>2</v>
      </c>
      <c r="F800">
        <v>78</v>
      </c>
      <c r="G800" s="21">
        <f t="shared" si="154"/>
        <v>145</v>
      </c>
      <c r="H800" s="20"/>
      <c r="I800" s="18">
        <v>973</v>
      </c>
      <c r="J800">
        <v>13</v>
      </c>
      <c r="K800">
        <v>0</v>
      </c>
      <c r="L800">
        <v>6</v>
      </c>
      <c r="M800" s="21">
        <f t="shared" si="155"/>
        <v>19</v>
      </c>
      <c r="N800" s="20"/>
      <c r="O800" s="18">
        <f t="shared" si="156"/>
        <v>1060</v>
      </c>
      <c r="P800">
        <f t="shared" si="156"/>
        <v>78</v>
      </c>
      <c r="Q800">
        <f t="shared" si="156"/>
        <v>2</v>
      </c>
      <c r="R800">
        <f t="shared" si="156"/>
        <v>84</v>
      </c>
      <c r="S800" s="21">
        <f t="shared" si="156"/>
        <v>164</v>
      </c>
    </row>
    <row r="801" spans="1:19" s="2" customFormat="1" ht="12.75">
      <c r="A801" s="22"/>
      <c r="B801" s="23" t="s">
        <v>691</v>
      </c>
      <c r="C801" s="24">
        <v>305</v>
      </c>
      <c r="D801" s="25">
        <v>688</v>
      </c>
      <c r="E801" s="25">
        <v>0</v>
      </c>
      <c r="F801" s="25">
        <v>103</v>
      </c>
      <c r="G801" s="25">
        <f t="shared" si="154"/>
        <v>791</v>
      </c>
      <c r="H801" s="21"/>
      <c r="I801" s="24">
        <v>496</v>
      </c>
      <c r="J801" s="25">
        <v>4</v>
      </c>
      <c r="K801" s="25">
        <v>0</v>
      </c>
      <c r="L801" s="25">
        <v>3</v>
      </c>
      <c r="M801" s="25">
        <f t="shared" si="155"/>
        <v>7</v>
      </c>
      <c r="N801" s="21"/>
      <c r="O801" s="24">
        <f t="shared" si="156"/>
        <v>801</v>
      </c>
      <c r="P801" s="25">
        <f t="shared" si="156"/>
        <v>692</v>
      </c>
      <c r="Q801" s="25">
        <f t="shared" si="156"/>
        <v>0</v>
      </c>
      <c r="R801" s="25">
        <f t="shared" si="156"/>
        <v>106</v>
      </c>
      <c r="S801" s="25">
        <f t="shared" si="156"/>
        <v>798</v>
      </c>
    </row>
    <row r="802" spans="2:19" ht="12.75">
      <c r="B802" t="s">
        <v>25</v>
      </c>
      <c r="C802" s="18">
        <f>SUM(C790:C801)</f>
        <v>12283</v>
      </c>
      <c r="D802">
        <f>SUM(D790:D801)</f>
        <v>3712</v>
      </c>
      <c r="E802">
        <f>SUM(E790:E801)</f>
        <v>44</v>
      </c>
      <c r="F802">
        <f>SUM(F790:F801)</f>
        <v>3306</v>
      </c>
      <c r="G802" s="21">
        <f>SUM(G790:G801)</f>
        <v>7062</v>
      </c>
      <c r="H802" s="20"/>
      <c r="I802" s="18">
        <f>SUM(I790:I801)</f>
        <v>8619</v>
      </c>
      <c r="J802">
        <f>SUM(J790:J801)</f>
        <v>665</v>
      </c>
      <c r="K802">
        <f>SUM(K790:K801)</f>
        <v>6</v>
      </c>
      <c r="L802">
        <f>SUM(L790:L801)</f>
        <v>486</v>
      </c>
      <c r="M802" s="21">
        <f>SUM(M790:M801)</f>
        <v>1157</v>
      </c>
      <c r="N802" s="20"/>
      <c r="O802" s="18">
        <f t="shared" si="156"/>
        <v>20902</v>
      </c>
      <c r="P802">
        <f t="shared" si="156"/>
        <v>4377</v>
      </c>
      <c r="Q802">
        <f t="shared" si="156"/>
        <v>50</v>
      </c>
      <c r="R802">
        <f t="shared" si="156"/>
        <v>3792</v>
      </c>
      <c r="S802" s="21">
        <f t="shared" si="156"/>
        <v>8219</v>
      </c>
    </row>
    <row r="803" spans="1:19" ht="12.75">
      <c r="A803" s="1" t="s">
        <v>692</v>
      </c>
      <c r="C803" s="18"/>
      <c r="G803" s="21"/>
      <c r="H803" s="20"/>
      <c r="I803" s="18"/>
      <c r="M803" s="21"/>
      <c r="N803" s="20"/>
      <c r="O803" s="18"/>
      <c r="S803" s="21"/>
    </row>
    <row r="804" spans="2:19" ht="12.75">
      <c r="B804" t="s">
        <v>11</v>
      </c>
      <c r="C804" s="18">
        <v>20330</v>
      </c>
      <c r="D804">
        <v>6247</v>
      </c>
      <c r="E804">
        <v>112</v>
      </c>
      <c r="F804">
        <v>5084</v>
      </c>
      <c r="G804" s="21">
        <f aca="true" t="shared" si="157" ref="G804:G816">SUM(D804:F804)</f>
        <v>11443</v>
      </c>
      <c r="H804" s="20"/>
      <c r="I804" s="18">
        <v>4745</v>
      </c>
      <c r="J804">
        <v>715</v>
      </c>
      <c r="K804">
        <v>8</v>
      </c>
      <c r="L804">
        <v>408</v>
      </c>
      <c r="M804" s="21">
        <f aca="true" t="shared" si="158" ref="M804:M816">SUM(J804:L804)</f>
        <v>1131</v>
      </c>
      <c r="N804" s="20"/>
      <c r="O804" s="18">
        <f aca="true" t="shared" si="159" ref="O804:S817">C804+I804</f>
        <v>25075</v>
      </c>
      <c r="P804">
        <f t="shared" si="159"/>
        <v>6962</v>
      </c>
      <c r="Q804">
        <f t="shared" si="159"/>
        <v>120</v>
      </c>
      <c r="R804">
        <f t="shared" si="159"/>
        <v>5492</v>
      </c>
      <c r="S804" s="21">
        <f t="shared" si="159"/>
        <v>12574</v>
      </c>
    </row>
    <row r="805" spans="2:19" ht="12.75">
      <c r="B805" t="s">
        <v>693</v>
      </c>
      <c r="C805" s="18">
        <v>3551</v>
      </c>
      <c r="D805">
        <v>1347</v>
      </c>
      <c r="E805">
        <v>26</v>
      </c>
      <c r="F805">
        <v>1042</v>
      </c>
      <c r="G805" s="21">
        <f t="shared" si="157"/>
        <v>2415</v>
      </c>
      <c r="H805" s="20"/>
      <c r="I805" s="18">
        <v>2766</v>
      </c>
      <c r="J805">
        <v>333</v>
      </c>
      <c r="K805">
        <v>4</v>
      </c>
      <c r="L805">
        <v>184</v>
      </c>
      <c r="M805" s="21">
        <f t="shared" si="158"/>
        <v>521</v>
      </c>
      <c r="N805" s="20"/>
      <c r="O805" s="18">
        <f t="shared" si="159"/>
        <v>6317</v>
      </c>
      <c r="P805">
        <f t="shared" si="159"/>
        <v>1680</v>
      </c>
      <c r="Q805">
        <f t="shared" si="159"/>
        <v>30</v>
      </c>
      <c r="R805">
        <f t="shared" si="159"/>
        <v>1226</v>
      </c>
      <c r="S805" s="21">
        <f t="shared" si="159"/>
        <v>2936</v>
      </c>
    </row>
    <row r="806" spans="1:19" ht="12.75">
      <c r="A806" s="28"/>
      <c r="B806" t="s">
        <v>694</v>
      </c>
      <c r="C806" s="18">
        <v>1581</v>
      </c>
      <c r="D806">
        <v>712</v>
      </c>
      <c r="E806">
        <v>10</v>
      </c>
      <c r="F806">
        <v>486</v>
      </c>
      <c r="G806" s="21">
        <f t="shared" si="157"/>
        <v>1208</v>
      </c>
      <c r="H806" s="20"/>
      <c r="I806" s="18">
        <v>3274</v>
      </c>
      <c r="J806">
        <v>394</v>
      </c>
      <c r="K806">
        <v>4</v>
      </c>
      <c r="L806">
        <v>124</v>
      </c>
      <c r="M806" s="21">
        <f t="shared" si="158"/>
        <v>522</v>
      </c>
      <c r="N806" s="20"/>
      <c r="O806" s="18">
        <f t="shared" si="159"/>
        <v>4855</v>
      </c>
      <c r="P806">
        <f t="shared" si="159"/>
        <v>1106</v>
      </c>
      <c r="Q806">
        <f t="shared" si="159"/>
        <v>14</v>
      </c>
      <c r="R806">
        <f t="shared" si="159"/>
        <v>610</v>
      </c>
      <c r="S806" s="21">
        <f t="shared" si="159"/>
        <v>1730</v>
      </c>
    </row>
    <row r="807" spans="2:19" ht="12.75">
      <c r="B807" t="s">
        <v>695</v>
      </c>
      <c r="C807" s="18">
        <v>2708</v>
      </c>
      <c r="D807">
        <v>976</v>
      </c>
      <c r="E807">
        <v>21</v>
      </c>
      <c r="F807">
        <v>804</v>
      </c>
      <c r="G807" s="21">
        <f t="shared" si="157"/>
        <v>1801</v>
      </c>
      <c r="H807" s="20"/>
      <c r="I807" s="18">
        <v>3211</v>
      </c>
      <c r="J807">
        <v>363</v>
      </c>
      <c r="K807">
        <v>5</v>
      </c>
      <c r="L807">
        <v>169</v>
      </c>
      <c r="M807" s="21">
        <f t="shared" si="158"/>
        <v>537</v>
      </c>
      <c r="N807" s="20"/>
      <c r="O807" s="18">
        <f t="shared" si="159"/>
        <v>5919</v>
      </c>
      <c r="P807">
        <f t="shared" si="159"/>
        <v>1339</v>
      </c>
      <c r="Q807">
        <f t="shared" si="159"/>
        <v>26</v>
      </c>
      <c r="R807">
        <f t="shared" si="159"/>
        <v>973</v>
      </c>
      <c r="S807" s="21">
        <f t="shared" si="159"/>
        <v>2338</v>
      </c>
    </row>
    <row r="808" spans="2:19" ht="12.75">
      <c r="B808" t="s">
        <v>696</v>
      </c>
      <c r="C808" s="18">
        <v>2476</v>
      </c>
      <c r="D808">
        <v>762</v>
      </c>
      <c r="E808">
        <v>11</v>
      </c>
      <c r="F808">
        <v>509</v>
      </c>
      <c r="G808" s="21">
        <f t="shared" si="157"/>
        <v>1282</v>
      </c>
      <c r="H808" s="20"/>
      <c r="I808" s="18">
        <v>4653</v>
      </c>
      <c r="J808">
        <v>345</v>
      </c>
      <c r="K808">
        <v>7</v>
      </c>
      <c r="L808">
        <v>206</v>
      </c>
      <c r="M808" s="21">
        <f t="shared" si="158"/>
        <v>558</v>
      </c>
      <c r="N808" s="20"/>
      <c r="O808" s="18">
        <f t="shared" si="159"/>
        <v>7129</v>
      </c>
      <c r="P808">
        <f t="shared" si="159"/>
        <v>1107</v>
      </c>
      <c r="Q808">
        <f t="shared" si="159"/>
        <v>18</v>
      </c>
      <c r="R808">
        <f t="shared" si="159"/>
        <v>715</v>
      </c>
      <c r="S808" s="21">
        <f t="shared" si="159"/>
        <v>1840</v>
      </c>
    </row>
    <row r="809" spans="2:19" ht="12.75">
      <c r="B809" t="s">
        <v>697</v>
      </c>
      <c r="C809" s="18">
        <v>1264</v>
      </c>
      <c r="D809">
        <v>336</v>
      </c>
      <c r="E809">
        <v>11</v>
      </c>
      <c r="F809">
        <v>338</v>
      </c>
      <c r="G809" s="21">
        <f t="shared" si="157"/>
        <v>685</v>
      </c>
      <c r="H809" s="20"/>
      <c r="I809" s="18">
        <v>980</v>
      </c>
      <c r="J809">
        <v>54</v>
      </c>
      <c r="K809">
        <v>0</v>
      </c>
      <c r="L809">
        <v>9</v>
      </c>
      <c r="M809" s="21">
        <f t="shared" si="158"/>
        <v>63</v>
      </c>
      <c r="N809" s="20"/>
      <c r="O809" s="18">
        <f t="shared" si="159"/>
        <v>2244</v>
      </c>
      <c r="P809">
        <f t="shared" si="159"/>
        <v>390</v>
      </c>
      <c r="Q809">
        <f t="shared" si="159"/>
        <v>11</v>
      </c>
      <c r="R809">
        <f t="shared" si="159"/>
        <v>347</v>
      </c>
      <c r="S809" s="21">
        <f t="shared" si="159"/>
        <v>748</v>
      </c>
    </row>
    <row r="810" spans="2:19" ht="12.75">
      <c r="B810" t="s">
        <v>698</v>
      </c>
      <c r="C810" s="18">
        <v>641</v>
      </c>
      <c r="D810">
        <v>304</v>
      </c>
      <c r="E810">
        <v>3</v>
      </c>
      <c r="F810">
        <v>146</v>
      </c>
      <c r="G810" s="21">
        <f t="shared" si="157"/>
        <v>453</v>
      </c>
      <c r="H810" s="20"/>
      <c r="I810" s="18">
        <v>2303</v>
      </c>
      <c r="J810">
        <v>365</v>
      </c>
      <c r="K810">
        <v>3</v>
      </c>
      <c r="L810">
        <v>158</v>
      </c>
      <c r="M810" s="21">
        <f t="shared" si="158"/>
        <v>526</v>
      </c>
      <c r="N810" s="20"/>
      <c r="O810" s="18">
        <f t="shared" si="159"/>
        <v>2944</v>
      </c>
      <c r="P810">
        <f t="shared" si="159"/>
        <v>669</v>
      </c>
      <c r="Q810">
        <f t="shared" si="159"/>
        <v>6</v>
      </c>
      <c r="R810">
        <f t="shared" si="159"/>
        <v>304</v>
      </c>
      <c r="S810" s="21">
        <f t="shared" si="159"/>
        <v>979</v>
      </c>
    </row>
    <row r="811" spans="2:19" ht="12.75">
      <c r="B811" t="s">
        <v>699</v>
      </c>
      <c r="C811" s="18">
        <v>1054</v>
      </c>
      <c r="D811">
        <v>466</v>
      </c>
      <c r="E811">
        <v>5</v>
      </c>
      <c r="F811">
        <v>300</v>
      </c>
      <c r="G811" s="21">
        <f t="shared" si="157"/>
        <v>771</v>
      </c>
      <c r="H811" s="20"/>
      <c r="I811" s="18">
        <v>1600</v>
      </c>
      <c r="J811">
        <v>276</v>
      </c>
      <c r="K811">
        <v>1</v>
      </c>
      <c r="L811">
        <v>121</v>
      </c>
      <c r="M811" s="21">
        <f t="shared" si="158"/>
        <v>398</v>
      </c>
      <c r="N811" s="20"/>
      <c r="O811" s="18">
        <f t="shared" si="159"/>
        <v>2654</v>
      </c>
      <c r="P811">
        <f t="shared" si="159"/>
        <v>742</v>
      </c>
      <c r="Q811">
        <f t="shared" si="159"/>
        <v>6</v>
      </c>
      <c r="R811">
        <f t="shared" si="159"/>
        <v>421</v>
      </c>
      <c r="S811" s="21">
        <f t="shared" si="159"/>
        <v>1169</v>
      </c>
    </row>
    <row r="812" spans="2:19" ht="12.75">
      <c r="B812" t="s">
        <v>700</v>
      </c>
      <c r="C812" s="18">
        <v>604</v>
      </c>
      <c r="D812">
        <v>455</v>
      </c>
      <c r="E812">
        <v>5</v>
      </c>
      <c r="F812">
        <v>329</v>
      </c>
      <c r="G812" s="21">
        <f t="shared" si="157"/>
        <v>789</v>
      </c>
      <c r="H812" s="20"/>
      <c r="I812" s="18">
        <v>341</v>
      </c>
      <c r="J812">
        <v>229</v>
      </c>
      <c r="K812">
        <v>4</v>
      </c>
      <c r="L812">
        <v>103</v>
      </c>
      <c r="M812" s="21">
        <f t="shared" si="158"/>
        <v>336</v>
      </c>
      <c r="N812" s="20"/>
      <c r="O812" s="18">
        <f t="shared" si="159"/>
        <v>945</v>
      </c>
      <c r="P812">
        <f t="shared" si="159"/>
        <v>684</v>
      </c>
      <c r="Q812">
        <f t="shared" si="159"/>
        <v>9</v>
      </c>
      <c r="R812">
        <f t="shared" si="159"/>
        <v>432</v>
      </c>
      <c r="S812" s="21">
        <f t="shared" si="159"/>
        <v>1125</v>
      </c>
    </row>
    <row r="813" spans="2:19" ht="12.75">
      <c r="B813" t="s">
        <v>701</v>
      </c>
      <c r="C813" s="18">
        <v>267</v>
      </c>
      <c r="D813">
        <v>208</v>
      </c>
      <c r="E813">
        <v>4</v>
      </c>
      <c r="F813">
        <v>110</v>
      </c>
      <c r="G813" s="21">
        <f t="shared" si="157"/>
        <v>322</v>
      </c>
      <c r="H813" s="20"/>
      <c r="I813" s="18">
        <v>1096</v>
      </c>
      <c r="J813">
        <v>170</v>
      </c>
      <c r="K813">
        <v>2</v>
      </c>
      <c r="L813">
        <v>33</v>
      </c>
      <c r="M813" s="21">
        <f t="shared" si="158"/>
        <v>205</v>
      </c>
      <c r="N813" s="20"/>
      <c r="O813" s="18">
        <f t="shared" si="159"/>
        <v>1363</v>
      </c>
      <c r="P813">
        <f t="shared" si="159"/>
        <v>378</v>
      </c>
      <c r="Q813">
        <f t="shared" si="159"/>
        <v>6</v>
      </c>
      <c r="R813">
        <f t="shared" si="159"/>
        <v>143</v>
      </c>
      <c r="S813" s="21">
        <f t="shared" si="159"/>
        <v>527</v>
      </c>
    </row>
    <row r="814" spans="2:19" ht="12.75">
      <c r="B814" t="s">
        <v>702</v>
      </c>
      <c r="C814" s="18">
        <v>446</v>
      </c>
      <c r="D814">
        <v>188</v>
      </c>
      <c r="E814">
        <v>2</v>
      </c>
      <c r="F814">
        <v>139</v>
      </c>
      <c r="G814" s="21">
        <f t="shared" si="157"/>
        <v>329</v>
      </c>
      <c r="H814" s="20"/>
      <c r="I814" s="18">
        <v>255</v>
      </c>
      <c r="J814">
        <v>185</v>
      </c>
      <c r="K814">
        <v>0</v>
      </c>
      <c r="L814">
        <v>86</v>
      </c>
      <c r="M814" s="21">
        <f t="shared" si="158"/>
        <v>271</v>
      </c>
      <c r="N814" s="20"/>
      <c r="O814" s="18">
        <f t="shared" si="159"/>
        <v>701</v>
      </c>
      <c r="P814">
        <f t="shared" si="159"/>
        <v>373</v>
      </c>
      <c r="Q814">
        <f t="shared" si="159"/>
        <v>2</v>
      </c>
      <c r="R814">
        <f t="shared" si="159"/>
        <v>225</v>
      </c>
      <c r="S814" s="21">
        <f t="shared" si="159"/>
        <v>600</v>
      </c>
    </row>
    <row r="815" spans="2:19" ht="12.75">
      <c r="B815" t="s">
        <v>703</v>
      </c>
      <c r="C815" s="18">
        <v>313</v>
      </c>
      <c r="D815">
        <v>46</v>
      </c>
      <c r="E815">
        <v>1</v>
      </c>
      <c r="F815">
        <v>36</v>
      </c>
      <c r="G815" s="21">
        <f t="shared" si="157"/>
        <v>83</v>
      </c>
      <c r="H815" s="20"/>
      <c r="I815" s="18">
        <v>126</v>
      </c>
      <c r="J815">
        <v>43</v>
      </c>
      <c r="K815">
        <v>0</v>
      </c>
      <c r="L815">
        <v>26</v>
      </c>
      <c r="M815" s="21">
        <f t="shared" si="158"/>
        <v>69</v>
      </c>
      <c r="N815" s="20"/>
      <c r="O815" s="18">
        <f t="shared" si="159"/>
        <v>439</v>
      </c>
      <c r="P815">
        <f t="shared" si="159"/>
        <v>89</v>
      </c>
      <c r="Q815">
        <f t="shared" si="159"/>
        <v>1</v>
      </c>
      <c r="R815">
        <f t="shared" si="159"/>
        <v>62</v>
      </c>
      <c r="S815" s="21">
        <f t="shared" si="159"/>
        <v>152</v>
      </c>
    </row>
    <row r="816" spans="1:19" s="2" customFormat="1" ht="12.75">
      <c r="A816" s="22"/>
      <c r="B816" s="23" t="s">
        <v>704</v>
      </c>
      <c r="C816" s="24">
        <v>192</v>
      </c>
      <c r="D816" s="25">
        <v>209</v>
      </c>
      <c r="E816" s="25">
        <v>3</v>
      </c>
      <c r="F816" s="25">
        <v>109</v>
      </c>
      <c r="G816" s="25">
        <f t="shared" si="157"/>
        <v>321</v>
      </c>
      <c r="H816" s="21"/>
      <c r="I816" s="24">
        <v>172</v>
      </c>
      <c r="J816" s="25">
        <v>262</v>
      </c>
      <c r="K816" s="25">
        <v>2</v>
      </c>
      <c r="L816" s="25">
        <v>80</v>
      </c>
      <c r="M816" s="25">
        <f t="shared" si="158"/>
        <v>344</v>
      </c>
      <c r="N816" s="21"/>
      <c r="O816" s="24">
        <f t="shared" si="159"/>
        <v>364</v>
      </c>
      <c r="P816" s="25">
        <f t="shared" si="159"/>
        <v>471</v>
      </c>
      <c r="Q816" s="25">
        <f t="shared" si="159"/>
        <v>5</v>
      </c>
      <c r="R816" s="25">
        <f t="shared" si="159"/>
        <v>189</v>
      </c>
      <c r="S816" s="25">
        <f t="shared" si="159"/>
        <v>665</v>
      </c>
    </row>
    <row r="817" spans="2:19" ht="12.75">
      <c r="B817" t="s">
        <v>25</v>
      </c>
      <c r="C817" s="18">
        <f>SUM(C804:C816)</f>
        <v>35427</v>
      </c>
      <c r="D817">
        <f>SUM(D804:D816)</f>
        <v>12256</v>
      </c>
      <c r="E817">
        <f>SUM(E804:E816)</f>
        <v>214</v>
      </c>
      <c r="F817">
        <f>SUM(F804:F816)</f>
        <v>9432</v>
      </c>
      <c r="G817" s="21">
        <f>SUM(G804:G816)</f>
        <v>21902</v>
      </c>
      <c r="H817" s="20"/>
      <c r="I817" s="18">
        <f>SUM(I804:I816)</f>
        <v>25522</v>
      </c>
      <c r="J817">
        <f>SUM(J804:J816)</f>
        <v>3734</v>
      </c>
      <c r="K817">
        <f>SUM(K804:K816)</f>
        <v>40</v>
      </c>
      <c r="L817">
        <f>SUM(L804:L816)</f>
        <v>1707</v>
      </c>
      <c r="M817" s="21">
        <f>SUM(M804:M816)</f>
        <v>5481</v>
      </c>
      <c r="N817" s="20"/>
      <c r="O817" s="18">
        <f t="shared" si="159"/>
        <v>60949</v>
      </c>
      <c r="P817">
        <f t="shared" si="159"/>
        <v>15990</v>
      </c>
      <c r="Q817">
        <f t="shared" si="159"/>
        <v>254</v>
      </c>
      <c r="R817">
        <f t="shared" si="159"/>
        <v>11139</v>
      </c>
      <c r="S817" s="21">
        <f t="shared" si="159"/>
        <v>27383</v>
      </c>
    </row>
    <row r="818" spans="1:19" ht="12.75">
      <c r="A818" s="1" t="s">
        <v>705</v>
      </c>
      <c r="C818" s="18"/>
      <c r="G818" s="21"/>
      <c r="H818" s="20"/>
      <c r="I818" s="18"/>
      <c r="M818" s="21"/>
      <c r="N818" s="20"/>
      <c r="O818" s="18"/>
      <c r="S818" s="21"/>
    </row>
    <row r="819" spans="2:19" ht="12.75">
      <c r="B819" t="s">
        <v>11</v>
      </c>
      <c r="C819" s="18">
        <v>21786</v>
      </c>
      <c r="D819">
        <v>5797</v>
      </c>
      <c r="E819">
        <v>112</v>
      </c>
      <c r="F819">
        <v>4637</v>
      </c>
      <c r="G819" s="21">
        <f aca="true" t="shared" si="160" ref="G819:G833">SUM(D819:F819)</f>
        <v>10546</v>
      </c>
      <c r="H819" s="20"/>
      <c r="I819" s="18">
        <v>3895</v>
      </c>
      <c r="J819">
        <v>497</v>
      </c>
      <c r="K819">
        <v>9</v>
      </c>
      <c r="L819">
        <v>691</v>
      </c>
      <c r="M819" s="21">
        <f aca="true" t="shared" si="161" ref="M819:M833">SUM(J819:L819)</f>
        <v>1197</v>
      </c>
      <c r="N819" s="20"/>
      <c r="O819" s="18">
        <f aca="true" t="shared" si="162" ref="O819:S834">C819+I819</f>
        <v>25681</v>
      </c>
      <c r="P819">
        <f t="shared" si="162"/>
        <v>6294</v>
      </c>
      <c r="Q819">
        <f t="shared" si="162"/>
        <v>121</v>
      </c>
      <c r="R819">
        <f t="shared" si="162"/>
        <v>5328</v>
      </c>
      <c r="S819" s="21">
        <f t="shared" si="162"/>
        <v>11743</v>
      </c>
    </row>
    <row r="820" spans="2:19" ht="12.75">
      <c r="B820" t="s">
        <v>706</v>
      </c>
      <c r="C820" s="18">
        <v>1030</v>
      </c>
      <c r="D820">
        <v>437</v>
      </c>
      <c r="E820">
        <v>7</v>
      </c>
      <c r="F820">
        <v>280</v>
      </c>
      <c r="G820" s="21">
        <f t="shared" si="160"/>
        <v>724</v>
      </c>
      <c r="H820" s="20"/>
      <c r="I820" s="18">
        <v>3641</v>
      </c>
      <c r="J820">
        <v>570</v>
      </c>
      <c r="K820">
        <v>0</v>
      </c>
      <c r="L820">
        <v>231</v>
      </c>
      <c r="M820" s="21">
        <f t="shared" si="161"/>
        <v>801</v>
      </c>
      <c r="N820" s="20"/>
      <c r="O820" s="18">
        <f t="shared" si="162"/>
        <v>4671</v>
      </c>
      <c r="P820">
        <f t="shared" si="162"/>
        <v>1007</v>
      </c>
      <c r="Q820">
        <f t="shared" si="162"/>
        <v>7</v>
      </c>
      <c r="R820">
        <f t="shared" si="162"/>
        <v>511</v>
      </c>
      <c r="S820" s="21">
        <f t="shared" si="162"/>
        <v>1525</v>
      </c>
    </row>
    <row r="821" spans="2:19" ht="12.75">
      <c r="B821" t="s">
        <v>707</v>
      </c>
      <c r="C821" s="18">
        <v>6457</v>
      </c>
      <c r="D821">
        <v>2406</v>
      </c>
      <c r="E821">
        <v>36</v>
      </c>
      <c r="F821">
        <v>1515</v>
      </c>
      <c r="G821" s="21">
        <f t="shared" si="160"/>
        <v>3957</v>
      </c>
      <c r="H821" s="20"/>
      <c r="I821" s="18">
        <v>7238</v>
      </c>
      <c r="J821">
        <v>1123</v>
      </c>
      <c r="K821">
        <v>13</v>
      </c>
      <c r="L821">
        <v>647</v>
      </c>
      <c r="M821" s="21">
        <f t="shared" si="161"/>
        <v>1783</v>
      </c>
      <c r="N821" s="20"/>
      <c r="O821" s="18">
        <f t="shared" si="162"/>
        <v>13695</v>
      </c>
      <c r="P821">
        <f t="shared" si="162"/>
        <v>3529</v>
      </c>
      <c r="Q821">
        <f t="shared" si="162"/>
        <v>49</v>
      </c>
      <c r="R821">
        <f t="shared" si="162"/>
        <v>2162</v>
      </c>
      <c r="S821" s="21">
        <f t="shared" si="162"/>
        <v>5740</v>
      </c>
    </row>
    <row r="822" spans="2:19" ht="12.75">
      <c r="B822" t="s">
        <v>708</v>
      </c>
      <c r="C822" s="18">
        <v>5725</v>
      </c>
      <c r="D822">
        <v>1811</v>
      </c>
      <c r="E822">
        <v>26</v>
      </c>
      <c r="F822">
        <v>1211</v>
      </c>
      <c r="G822" s="21">
        <f t="shared" si="160"/>
        <v>3048</v>
      </c>
      <c r="H822" s="20"/>
      <c r="I822" s="18">
        <v>7932</v>
      </c>
      <c r="J822">
        <v>765</v>
      </c>
      <c r="K822">
        <v>4</v>
      </c>
      <c r="L822">
        <v>441</v>
      </c>
      <c r="M822" s="21">
        <f t="shared" si="161"/>
        <v>1210</v>
      </c>
      <c r="N822" s="20"/>
      <c r="O822" s="18">
        <f t="shared" si="162"/>
        <v>13657</v>
      </c>
      <c r="P822">
        <f t="shared" si="162"/>
        <v>2576</v>
      </c>
      <c r="Q822">
        <f t="shared" si="162"/>
        <v>30</v>
      </c>
      <c r="R822">
        <f t="shared" si="162"/>
        <v>1652</v>
      </c>
      <c r="S822" s="21">
        <f t="shared" si="162"/>
        <v>4258</v>
      </c>
    </row>
    <row r="823" spans="2:19" ht="12.75">
      <c r="B823" t="s">
        <v>709</v>
      </c>
      <c r="C823" s="18">
        <v>1715</v>
      </c>
      <c r="D823">
        <v>813</v>
      </c>
      <c r="E823">
        <v>14</v>
      </c>
      <c r="F823">
        <v>541</v>
      </c>
      <c r="G823" s="21">
        <f t="shared" si="160"/>
        <v>1368</v>
      </c>
      <c r="H823" s="20"/>
      <c r="I823" s="18">
        <v>2409</v>
      </c>
      <c r="J823">
        <v>475</v>
      </c>
      <c r="K823">
        <v>1</v>
      </c>
      <c r="L823">
        <v>265</v>
      </c>
      <c r="M823" s="21">
        <f t="shared" si="161"/>
        <v>741</v>
      </c>
      <c r="N823" s="20"/>
      <c r="O823" s="18">
        <f t="shared" si="162"/>
        <v>4124</v>
      </c>
      <c r="P823">
        <f t="shared" si="162"/>
        <v>1288</v>
      </c>
      <c r="Q823">
        <f t="shared" si="162"/>
        <v>15</v>
      </c>
      <c r="R823">
        <f t="shared" si="162"/>
        <v>806</v>
      </c>
      <c r="S823" s="21">
        <f t="shared" si="162"/>
        <v>2109</v>
      </c>
    </row>
    <row r="824" spans="2:19" ht="12.75">
      <c r="B824" t="s">
        <v>710</v>
      </c>
      <c r="C824" s="18">
        <v>727</v>
      </c>
      <c r="D824">
        <v>272</v>
      </c>
      <c r="E824">
        <v>13</v>
      </c>
      <c r="F824">
        <v>215</v>
      </c>
      <c r="G824" s="21">
        <f t="shared" si="160"/>
        <v>500</v>
      </c>
      <c r="H824" s="20"/>
      <c r="I824" s="18">
        <v>1061</v>
      </c>
      <c r="J824">
        <v>323</v>
      </c>
      <c r="K824">
        <v>0</v>
      </c>
      <c r="L824">
        <v>129</v>
      </c>
      <c r="M824" s="21">
        <f t="shared" si="161"/>
        <v>452</v>
      </c>
      <c r="N824" s="20"/>
      <c r="O824" s="18">
        <f t="shared" si="162"/>
        <v>1788</v>
      </c>
      <c r="P824">
        <f t="shared" si="162"/>
        <v>595</v>
      </c>
      <c r="Q824">
        <f t="shared" si="162"/>
        <v>13</v>
      </c>
      <c r="R824">
        <f t="shared" si="162"/>
        <v>344</v>
      </c>
      <c r="S824" s="21">
        <f t="shared" si="162"/>
        <v>952</v>
      </c>
    </row>
    <row r="825" spans="2:19" ht="12.75">
      <c r="B825" t="s">
        <v>711</v>
      </c>
      <c r="C825" s="18">
        <v>524</v>
      </c>
      <c r="D825">
        <v>377</v>
      </c>
      <c r="E825">
        <v>4</v>
      </c>
      <c r="F825">
        <v>317</v>
      </c>
      <c r="G825" s="21">
        <f t="shared" si="160"/>
        <v>698</v>
      </c>
      <c r="H825" s="20"/>
      <c r="I825" s="18">
        <v>1051</v>
      </c>
      <c r="J825">
        <v>276</v>
      </c>
      <c r="K825">
        <v>2</v>
      </c>
      <c r="L825">
        <v>118</v>
      </c>
      <c r="M825" s="21">
        <f t="shared" si="161"/>
        <v>396</v>
      </c>
      <c r="N825" s="20"/>
      <c r="O825" s="18">
        <f t="shared" si="162"/>
        <v>1575</v>
      </c>
      <c r="P825">
        <f t="shared" si="162"/>
        <v>653</v>
      </c>
      <c r="Q825">
        <f t="shared" si="162"/>
        <v>6</v>
      </c>
      <c r="R825">
        <f t="shared" si="162"/>
        <v>435</v>
      </c>
      <c r="S825" s="21">
        <f t="shared" si="162"/>
        <v>1094</v>
      </c>
    </row>
    <row r="826" spans="2:19" ht="12.75">
      <c r="B826" t="s">
        <v>712</v>
      </c>
      <c r="C826" s="18">
        <v>2905</v>
      </c>
      <c r="D826">
        <v>1328</v>
      </c>
      <c r="E826">
        <v>28</v>
      </c>
      <c r="F826">
        <v>820</v>
      </c>
      <c r="G826" s="21">
        <f t="shared" si="160"/>
        <v>2176</v>
      </c>
      <c r="H826" s="20"/>
      <c r="I826" s="18">
        <v>4474</v>
      </c>
      <c r="J826">
        <v>658</v>
      </c>
      <c r="K826">
        <v>2</v>
      </c>
      <c r="L826">
        <v>270</v>
      </c>
      <c r="M826" s="21">
        <f t="shared" si="161"/>
        <v>930</v>
      </c>
      <c r="N826" s="20"/>
      <c r="O826" s="18">
        <f t="shared" si="162"/>
        <v>7379</v>
      </c>
      <c r="P826">
        <f t="shared" si="162"/>
        <v>1986</v>
      </c>
      <c r="Q826">
        <f t="shared" si="162"/>
        <v>30</v>
      </c>
      <c r="R826">
        <f t="shared" si="162"/>
        <v>1090</v>
      </c>
      <c r="S826" s="21">
        <f t="shared" si="162"/>
        <v>3106</v>
      </c>
    </row>
    <row r="827" spans="2:19" ht="12.75">
      <c r="B827" t="s">
        <v>713</v>
      </c>
      <c r="C827" s="18">
        <v>1599</v>
      </c>
      <c r="D827">
        <v>1159</v>
      </c>
      <c r="E827">
        <v>14</v>
      </c>
      <c r="F827">
        <v>784</v>
      </c>
      <c r="G827" s="21">
        <f t="shared" si="160"/>
        <v>1957</v>
      </c>
      <c r="H827" s="20"/>
      <c r="I827" s="18">
        <v>3170</v>
      </c>
      <c r="J827">
        <v>716</v>
      </c>
      <c r="K827">
        <v>6</v>
      </c>
      <c r="L827">
        <v>401</v>
      </c>
      <c r="M827" s="21">
        <f t="shared" si="161"/>
        <v>1123</v>
      </c>
      <c r="N827" s="20"/>
      <c r="O827" s="18">
        <f t="shared" si="162"/>
        <v>4769</v>
      </c>
      <c r="P827">
        <f t="shared" si="162"/>
        <v>1875</v>
      </c>
      <c r="Q827">
        <f t="shared" si="162"/>
        <v>20</v>
      </c>
      <c r="R827">
        <f t="shared" si="162"/>
        <v>1185</v>
      </c>
      <c r="S827" s="21">
        <f t="shared" si="162"/>
        <v>3080</v>
      </c>
    </row>
    <row r="828" spans="2:19" ht="12.75">
      <c r="B828" t="s">
        <v>714</v>
      </c>
      <c r="C828" s="18">
        <v>162</v>
      </c>
      <c r="D828">
        <v>66</v>
      </c>
      <c r="E828">
        <v>0</v>
      </c>
      <c r="F828">
        <v>61</v>
      </c>
      <c r="G828" s="21">
        <f t="shared" si="160"/>
        <v>127</v>
      </c>
      <c r="H828" s="20"/>
      <c r="I828" s="18">
        <v>236</v>
      </c>
      <c r="J828">
        <v>102</v>
      </c>
      <c r="K828">
        <v>1</v>
      </c>
      <c r="L828">
        <v>66</v>
      </c>
      <c r="M828" s="21">
        <f t="shared" si="161"/>
        <v>169</v>
      </c>
      <c r="N828" s="20"/>
      <c r="O828" s="18">
        <f t="shared" si="162"/>
        <v>398</v>
      </c>
      <c r="P828">
        <f t="shared" si="162"/>
        <v>168</v>
      </c>
      <c r="Q828">
        <f t="shared" si="162"/>
        <v>1</v>
      </c>
      <c r="R828">
        <f t="shared" si="162"/>
        <v>127</v>
      </c>
      <c r="S828" s="21">
        <f t="shared" si="162"/>
        <v>296</v>
      </c>
    </row>
    <row r="829" spans="2:19" ht="12.75">
      <c r="B829" t="s">
        <v>715</v>
      </c>
      <c r="C829" s="18">
        <v>601</v>
      </c>
      <c r="D829">
        <v>208</v>
      </c>
      <c r="E829">
        <v>3</v>
      </c>
      <c r="F829">
        <v>108</v>
      </c>
      <c r="G829" s="21">
        <f t="shared" si="160"/>
        <v>319</v>
      </c>
      <c r="H829" s="20"/>
      <c r="I829" s="18">
        <v>615</v>
      </c>
      <c r="J829">
        <v>194</v>
      </c>
      <c r="K829">
        <v>1</v>
      </c>
      <c r="L829">
        <v>100</v>
      </c>
      <c r="M829" s="21">
        <f t="shared" si="161"/>
        <v>295</v>
      </c>
      <c r="N829" s="20"/>
      <c r="O829" s="18">
        <f t="shared" si="162"/>
        <v>1216</v>
      </c>
      <c r="P829">
        <f t="shared" si="162"/>
        <v>402</v>
      </c>
      <c r="Q829">
        <f t="shared" si="162"/>
        <v>4</v>
      </c>
      <c r="R829">
        <f t="shared" si="162"/>
        <v>208</v>
      </c>
      <c r="S829" s="21">
        <f t="shared" si="162"/>
        <v>614</v>
      </c>
    </row>
    <row r="830" spans="2:19" ht="12.75">
      <c r="B830" t="s">
        <v>716</v>
      </c>
      <c r="C830" s="18">
        <v>1275</v>
      </c>
      <c r="D830">
        <v>359</v>
      </c>
      <c r="E830">
        <v>5</v>
      </c>
      <c r="F830">
        <v>268</v>
      </c>
      <c r="G830" s="21">
        <f t="shared" si="160"/>
        <v>632</v>
      </c>
      <c r="H830" s="20"/>
      <c r="I830" s="18">
        <v>935</v>
      </c>
      <c r="J830">
        <v>218</v>
      </c>
      <c r="K830">
        <v>0</v>
      </c>
      <c r="L830">
        <v>128</v>
      </c>
      <c r="M830" s="21">
        <f t="shared" si="161"/>
        <v>346</v>
      </c>
      <c r="N830" s="20"/>
      <c r="O830" s="18">
        <f t="shared" si="162"/>
        <v>2210</v>
      </c>
      <c r="P830">
        <f t="shared" si="162"/>
        <v>577</v>
      </c>
      <c r="Q830">
        <f t="shared" si="162"/>
        <v>5</v>
      </c>
      <c r="R830">
        <f t="shared" si="162"/>
        <v>396</v>
      </c>
      <c r="S830" s="21">
        <f t="shared" si="162"/>
        <v>978</v>
      </c>
    </row>
    <row r="831" spans="2:19" ht="12.75">
      <c r="B831" t="s">
        <v>717</v>
      </c>
      <c r="C831" s="18">
        <v>491</v>
      </c>
      <c r="D831">
        <v>277</v>
      </c>
      <c r="E831">
        <v>2</v>
      </c>
      <c r="F831">
        <v>127</v>
      </c>
      <c r="G831" s="21">
        <f t="shared" si="160"/>
        <v>406</v>
      </c>
      <c r="H831" s="20"/>
      <c r="I831" s="18">
        <v>753</v>
      </c>
      <c r="J831">
        <v>223</v>
      </c>
      <c r="K831">
        <v>3</v>
      </c>
      <c r="L831">
        <v>79</v>
      </c>
      <c r="M831" s="21">
        <f t="shared" si="161"/>
        <v>305</v>
      </c>
      <c r="N831" s="20"/>
      <c r="O831" s="18">
        <f t="shared" si="162"/>
        <v>1244</v>
      </c>
      <c r="P831">
        <f t="shared" si="162"/>
        <v>500</v>
      </c>
      <c r="Q831">
        <f t="shared" si="162"/>
        <v>5</v>
      </c>
      <c r="R831">
        <f t="shared" si="162"/>
        <v>206</v>
      </c>
      <c r="S831" s="21">
        <f t="shared" si="162"/>
        <v>711</v>
      </c>
    </row>
    <row r="832" spans="2:19" ht="12.75">
      <c r="B832" t="s">
        <v>211</v>
      </c>
      <c r="C832" s="18">
        <v>220</v>
      </c>
      <c r="D832">
        <v>61</v>
      </c>
      <c r="E832">
        <v>2</v>
      </c>
      <c r="F832">
        <v>41</v>
      </c>
      <c r="G832" s="21">
        <f t="shared" si="160"/>
        <v>104</v>
      </c>
      <c r="H832" s="20"/>
      <c r="I832" s="18">
        <v>289</v>
      </c>
      <c r="J832">
        <v>67</v>
      </c>
      <c r="K832">
        <v>0</v>
      </c>
      <c r="L832">
        <v>39</v>
      </c>
      <c r="M832" s="21">
        <f t="shared" si="161"/>
        <v>106</v>
      </c>
      <c r="N832" s="20"/>
      <c r="O832" s="18">
        <f t="shared" si="162"/>
        <v>509</v>
      </c>
      <c r="P832">
        <f t="shared" si="162"/>
        <v>128</v>
      </c>
      <c r="Q832">
        <f t="shared" si="162"/>
        <v>2</v>
      </c>
      <c r="R832">
        <f t="shared" si="162"/>
        <v>80</v>
      </c>
      <c r="S832" s="21">
        <f t="shared" si="162"/>
        <v>210</v>
      </c>
    </row>
    <row r="833" spans="1:19" s="2" customFormat="1" ht="12.75">
      <c r="A833" s="22"/>
      <c r="B833" s="23" t="s">
        <v>718</v>
      </c>
      <c r="C833" s="24">
        <v>157</v>
      </c>
      <c r="D833" s="25">
        <v>63</v>
      </c>
      <c r="E833" s="25">
        <v>0</v>
      </c>
      <c r="F833" s="25">
        <v>54</v>
      </c>
      <c r="G833" s="25">
        <f t="shared" si="160"/>
        <v>117</v>
      </c>
      <c r="H833" s="21"/>
      <c r="I833" s="24">
        <v>275</v>
      </c>
      <c r="J833" s="25">
        <v>94</v>
      </c>
      <c r="K833" s="25">
        <v>0</v>
      </c>
      <c r="L833" s="25">
        <v>47</v>
      </c>
      <c r="M833" s="25">
        <f t="shared" si="161"/>
        <v>141</v>
      </c>
      <c r="N833" s="21"/>
      <c r="O833" s="24">
        <f t="shared" si="162"/>
        <v>432</v>
      </c>
      <c r="P833" s="25">
        <f t="shared" si="162"/>
        <v>157</v>
      </c>
      <c r="Q833" s="25">
        <f t="shared" si="162"/>
        <v>0</v>
      </c>
      <c r="R833" s="25">
        <f t="shared" si="162"/>
        <v>101</v>
      </c>
      <c r="S833" s="25">
        <f t="shared" si="162"/>
        <v>258</v>
      </c>
    </row>
    <row r="834" spans="2:19" ht="12.75">
      <c r="B834" t="s">
        <v>25</v>
      </c>
      <c r="C834" s="18">
        <f>SUM(C819:C833)</f>
        <v>45374</v>
      </c>
      <c r="D834">
        <f>SUM(D819:D833)</f>
        <v>15434</v>
      </c>
      <c r="E834">
        <f>SUM(E819:E833)</f>
        <v>266</v>
      </c>
      <c r="F834">
        <f>SUM(F819:F833)</f>
        <v>10979</v>
      </c>
      <c r="G834" s="21">
        <f>SUM(G819:G833)</f>
        <v>26679</v>
      </c>
      <c r="H834" s="20"/>
      <c r="I834" s="18">
        <f>SUM(I819:I833)</f>
        <v>37974</v>
      </c>
      <c r="J834">
        <f>SUM(J819:J833)</f>
        <v>6301</v>
      </c>
      <c r="K834">
        <f>SUM(K819:K833)</f>
        <v>42</v>
      </c>
      <c r="L834">
        <f>SUM(L819:L833)</f>
        <v>3652</v>
      </c>
      <c r="M834" s="21">
        <f>SUM(M819:M833)</f>
        <v>9995</v>
      </c>
      <c r="N834" s="20"/>
      <c r="O834" s="18">
        <f t="shared" si="162"/>
        <v>83348</v>
      </c>
      <c r="P834">
        <f t="shared" si="162"/>
        <v>21735</v>
      </c>
      <c r="Q834">
        <f t="shared" si="162"/>
        <v>308</v>
      </c>
      <c r="R834">
        <f t="shared" si="162"/>
        <v>14631</v>
      </c>
      <c r="S834" s="21">
        <f t="shared" si="162"/>
        <v>36674</v>
      </c>
    </row>
    <row r="835" spans="1:19" ht="12.75">
      <c r="A835" s="1" t="s">
        <v>719</v>
      </c>
      <c r="C835" s="18"/>
      <c r="G835" s="21"/>
      <c r="H835" s="20"/>
      <c r="I835" s="18"/>
      <c r="M835" s="21"/>
      <c r="N835" s="20"/>
      <c r="O835" s="18"/>
      <c r="S835" s="21"/>
    </row>
    <row r="836" spans="2:19" ht="12.75">
      <c r="B836" t="s">
        <v>11</v>
      </c>
      <c r="C836" s="18">
        <v>3369</v>
      </c>
      <c r="D836">
        <v>873</v>
      </c>
      <c r="E836">
        <v>26</v>
      </c>
      <c r="F836">
        <v>1172</v>
      </c>
      <c r="G836" s="21">
        <f aca="true" t="shared" si="163" ref="G836:G842">SUM(D836:F836)</f>
        <v>2071</v>
      </c>
      <c r="H836" s="20"/>
      <c r="I836" s="18">
        <v>136</v>
      </c>
      <c r="J836">
        <v>0</v>
      </c>
      <c r="K836">
        <v>0</v>
      </c>
      <c r="L836">
        <v>14</v>
      </c>
      <c r="M836" s="21">
        <f aca="true" t="shared" si="164" ref="M836:M842">SUM(J836:L836)</f>
        <v>14</v>
      </c>
      <c r="N836" s="20"/>
      <c r="O836" s="18">
        <f aca="true" t="shared" si="165" ref="O836:S843">C836+I836</f>
        <v>3505</v>
      </c>
      <c r="P836">
        <f t="shared" si="165"/>
        <v>873</v>
      </c>
      <c r="Q836">
        <f t="shared" si="165"/>
        <v>26</v>
      </c>
      <c r="R836">
        <f t="shared" si="165"/>
        <v>1186</v>
      </c>
      <c r="S836" s="21">
        <f t="shared" si="165"/>
        <v>2085</v>
      </c>
    </row>
    <row r="837" spans="2:19" ht="12.75">
      <c r="B837" t="s">
        <v>720</v>
      </c>
      <c r="C837" s="18">
        <v>802</v>
      </c>
      <c r="D837">
        <v>96</v>
      </c>
      <c r="E837">
        <v>3</v>
      </c>
      <c r="F837">
        <v>154</v>
      </c>
      <c r="G837" s="21">
        <f t="shared" si="163"/>
        <v>253</v>
      </c>
      <c r="H837" s="20"/>
      <c r="I837" s="18">
        <v>140</v>
      </c>
      <c r="J837">
        <v>1</v>
      </c>
      <c r="K837">
        <v>0</v>
      </c>
      <c r="L837">
        <v>0</v>
      </c>
      <c r="M837" s="21">
        <f t="shared" si="164"/>
        <v>1</v>
      </c>
      <c r="N837" s="20"/>
      <c r="O837" s="18">
        <f t="shared" si="165"/>
        <v>942</v>
      </c>
      <c r="P837">
        <f t="shared" si="165"/>
        <v>97</v>
      </c>
      <c r="Q837">
        <f t="shared" si="165"/>
        <v>3</v>
      </c>
      <c r="R837">
        <f t="shared" si="165"/>
        <v>154</v>
      </c>
      <c r="S837" s="21">
        <f t="shared" si="165"/>
        <v>254</v>
      </c>
    </row>
    <row r="838" spans="2:19" ht="12.75">
      <c r="B838" t="s">
        <v>721</v>
      </c>
      <c r="C838" s="18">
        <v>404</v>
      </c>
      <c r="D838">
        <v>25</v>
      </c>
      <c r="E838">
        <v>1</v>
      </c>
      <c r="F838">
        <v>57</v>
      </c>
      <c r="G838" s="21">
        <f t="shared" si="163"/>
        <v>83</v>
      </c>
      <c r="H838" s="20"/>
      <c r="I838" s="18">
        <v>33</v>
      </c>
      <c r="J838">
        <v>0</v>
      </c>
      <c r="K838">
        <v>0</v>
      </c>
      <c r="L838">
        <v>0</v>
      </c>
      <c r="M838" s="21">
        <f t="shared" si="164"/>
        <v>0</v>
      </c>
      <c r="N838" s="20"/>
      <c r="O838" s="18">
        <f t="shared" si="165"/>
        <v>437</v>
      </c>
      <c r="P838">
        <f t="shared" si="165"/>
        <v>25</v>
      </c>
      <c r="Q838">
        <f t="shared" si="165"/>
        <v>1</v>
      </c>
      <c r="R838">
        <f t="shared" si="165"/>
        <v>57</v>
      </c>
      <c r="S838" s="21">
        <f t="shared" si="165"/>
        <v>83</v>
      </c>
    </row>
    <row r="839" spans="2:19" ht="12.75">
      <c r="B839" t="s">
        <v>722</v>
      </c>
      <c r="C839" s="18">
        <v>570</v>
      </c>
      <c r="D839">
        <v>82</v>
      </c>
      <c r="E839">
        <v>6</v>
      </c>
      <c r="F839">
        <v>172</v>
      </c>
      <c r="G839" s="21">
        <f t="shared" si="163"/>
        <v>260</v>
      </c>
      <c r="H839" s="20"/>
      <c r="I839" s="18">
        <v>142</v>
      </c>
      <c r="J839">
        <v>0</v>
      </c>
      <c r="K839">
        <v>0</v>
      </c>
      <c r="L839">
        <v>10</v>
      </c>
      <c r="M839" s="21">
        <f t="shared" si="164"/>
        <v>10</v>
      </c>
      <c r="N839" s="20"/>
      <c r="O839" s="18">
        <f t="shared" si="165"/>
        <v>712</v>
      </c>
      <c r="P839">
        <f t="shared" si="165"/>
        <v>82</v>
      </c>
      <c r="Q839">
        <f t="shared" si="165"/>
        <v>6</v>
      </c>
      <c r="R839">
        <f t="shared" si="165"/>
        <v>182</v>
      </c>
      <c r="S839" s="21">
        <f t="shared" si="165"/>
        <v>270</v>
      </c>
    </row>
    <row r="840" spans="2:19" ht="12.75">
      <c r="B840" t="s">
        <v>723</v>
      </c>
      <c r="C840" s="18">
        <v>224</v>
      </c>
      <c r="D840">
        <v>32</v>
      </c>
      <c r="E840">
        <v>1</v>
      </c>
      <c r="F840">
        <v>76</v>
      </c>
      <c r="G840" s="21">
        <f t="shared" si="163"/>
        <v>109</v>
      </c>
      <c r="H840" s="20"/>
      <c r="I840" s="18">
        <v>32</v>
      </c>
      <c r="J840">
        <v>0</v>
      </c>
      <c r="K840">
        <v>0</v>
      </c>
      <c r="L840">
        <v>6</v>
      </c>
      <c r="M840" s="21">
        <f t="shared" si="164"/>
        <v>6</v>
      </c>
      <c r="N840" s="20"/>
      <c r="O840" s="18">
        <f t="shared" si="165"/>
        <v>256</v>
      </c>
      <c r="P840">
        <f t="shared" si="165"/>
        <v>32</v>
      </c>
      <c r="Q840">
        <f t="shared" si="165"/>
        <v>1</v>
      </c>
      <c r="R840">
        <f t="shared" si="165"/>
        <v>82</v>
      </c>
      <c r="S840" s="21">
        <f t="shared" si="165"/>
        <v>115</v>
      </c>
    </row>
    <row r="841" spans="2:19" ht="12.75">
      <c r="B841" t="s">
        <v>724</v>
      </c>
      <c r="C841" s="18">
        <v>164</v>
      </c>
      <c r="D841">
        <v>29</v>
      </c>
      <c r="E841">
        <v>0</v>
      </c>
      <c r="F841">
        <v>35</v>
      </c>
      <c r="G841" s="21">
        <f t="shared" si="163"/>
        <v>64</v>
      </c>
      <c r="H841" s="20"/>
      <c r="I841" s="18">
        <v>0</v>
      </c>
      <c r="J841">
        <v>0</v>
      </c>
      <c r="K841">
        <v>0</v>
      </c>
      <c r="L841">
        <v>0</v>
      </c>
      <c r="M841" s="21">
        <f t="shared" si="164"/>
        <v>0</v>
      </c>
      <c r="N841" s="20"/>
      <c r="O841" s="18">
        <f t="shared" si="165"/>
        <v>164</v>
      </c>
      <c r="P841">
        <f t="shared" si="165"/>
        <v>29</v>
      </c>
      <c r="Q841">
        <f t="shared" si="165"/>
        <v>0</v>
      </c>
      <c r="R841">
        <f t="shared" si="165"/>
        <v>35</v>
      </c>
      <c r="S841" s="21">
        <f t="shared" si="165"/>
        <v>64</v>
      </c>
    </row>
    <row r="842" spans="1:19" s="2" customFormat="1" ht="12.75">
      <c r="A842" s="22"/>
      <c r="B842" s="23" t="s">
        <v>725</v>
      </c>
      <c r="C842" s="24">
        <v>34</v>
      </c>
      <c r="D842" s="25">
        <v>20</v>
      </c>
      <c r="E842" s="25">
        <v>0</v>
      </c>
      <c r="F842" s="25">
        <v>35</v>
      </c>
      <c r="G842" s="25">
        <f t="shared" si="163"/>
        <v>55</v>
      </c>
      <c r="H842" s="21"/>
      <c r="I842" s="24">
        <v>1</v>
      </c>
      <c r="J842" s="25">
        <v>0</v>
      </c>
      <c r="K842" s="25">
        <v>0</v>
      </c>
      <c r="L842" s="25">
        <v>0</v>
      </c>
      <c r="M842" s="25">
        <f t="shared" si="164"/>
        <v>0</v>
      </c>
      <c r="N842" s="21"/>
      <c r="O842" s="24">
        <f t="shared" si="165"/>
        <v>35</v>
      </c>
      <c r="P842" s="25">
        <f t="shared" si="165"/>
        <v>20</v>
      </c>
      <c r="Q842" s="25">
        <f t="shared" si="165"/>
        <v>0</v>
      </c>
      <c r="R842" s="25">
        <f t="shared" si="165"/>
        <v>35</v>
      </c>
      <c r="S842" s="25">
        <f t="shared" si="165"/>
        <v>55</v>
      </c>
    </row>
    <row r="843" spans="2:19" ht="12.75">
      <c r="B843" t="s">
        <v>25</v>
      </c>
      <c r="C843" s="18">
        <f>SUM(C836:C842)</f>
        <v>5567</v>
      </c>
      <c r="D843">
        <f>SUM(D836:D842)</f>
        <v>1157</v>
      </c>
      <c r="E843">
        <f>SUM(E836:E842)</f>
        <v>37</v>
      </c>
      <c r="F843">
        <f>SUM(F836:F842)</f>
        <v>1701</v>
      </c>
      <c r="G843" s="21">
        <f>SUM(G836:G842)</f>
        <v>2895</v>
      </c>
      <c r="H843" s="20"/>
      <c r="I843" s="18">
        <f>SUM(I836:I842)</f>
        <v>484</v>
      </c>
      <c r="J843">
        <f>SUM(J836:J842)</f>
        <v>1</v>
      </c>
      <c r="K843">
        <f>SUM(K836:K842)</f>
        <v>0</v>
      </c>
      <c r="L843">
        <f>SUM(L836:L842)</f>
        <v>30</v>
      </c>
      <c r="M843" s="21">
        <f>SUM(M836:M842)</f>
        <v>31</v>
      </c>
      <c r="N843" s="20"/>
      <c r="O843" s="18">
        <f t="shared" si="165"/>
        <v>6051</v>
      </c>
      <c r="P843">
        <f t="shared" si="165"/>
        <v>1158</v>
      </c>
      <c r="Q843">
        <f t="shared" si="165"/>
        <v>37</v>
      </c>
      <c r="R843">
        <f t="shared" si="165"/>
        <v>1731</v>
      </c>
      <c r="S843" s="21">
        <f t="shared" si="165"/>
        <v>2926</v>
      </c>
    </row>
    <row r="844" spans="1:19" ht="12.75">
      <c r="A844" s="1" t="s">
        <v>726</v>
      </c>
      <c r="C844" s="18"/>
      <c r="G844" s="21"/>
      <c r="H844" s="20"/>
      <c r="I844" s="18"/>
      <c r="M844" s="21"/>
      <c r="N844" s="20"/>
      <c r="O844" s="18"/>
      <c r="S844" s="21"/>
    </row>
    <row r="845" spans="2:19" ht="12.75">
      <c r="B845" t="s">
        <v>11</v>
      </c>
      <c r="C845" s="18">
        <v>2056</v>
      </c>
      <c r="D845">
        <v>972</v>
      </c>
      <c r="E845">
        <v>12</v>
      </c>
      <c r="F845">
        <v>670</v>
      </c>
      <c r="G845" s="21">
        <f aca="true" t="shared" si="166" ref="G845:G853">SUM(D845:F845)</f>
        <v>1654</v>
      </c>
      <c r="H845" s="20"/>
      <c r="I845" s="18">
        <v>899</v>
      </c>
      <c r="J845">
        <v>131</v>
      </c>
      <c r="K845">
        <v>7</v>
      </c>
      <c r="L845">
        <v>154</v>
      </c>
      <c r="M845" s="21">
        <f aca="true" t="shared" si="167" ref="M845:M853">SUM(J845:L845)</f>
        <v>292</v>
      </c>
      <c r="N845" s="20"/>
      <c r="O845" s="18">
        <f aca="true" t="shared" si="168" ref="O845:S854">C845+I845</f>
        <v>2955</v>
      </c>
      <c r="P845">
        <f t="shared" si="168"/>
        <v>1103</v>
      </c>
      <c r="Q845">
        <f t="shared" si="168"/>
        <v>19</v>
      </c>
      <c r="R845">
        <f t="shared" si="168"/>
        <v>824</v>
      </c>
      <c r="S845" s="21">
        <f t="shared" si="168"/>
        <v>1946</v>
      </c>
    </row>
    <row r="846" spans="2:19" ht="12.75">
      <c r="B846" t="s">
        <v>727</v>
      </c>
      <c r="C846" s="18">
        <v>1127</v>
      </c>
      <c r="D846">
        <v>366</v>
      </c>
      <c r="E846">
        <v>8</v>
      </c>
      <c r="F846">
        <v>224</v>
      </c>
      <c r="G846" s="21">
        <f t="shared" si="166"/>
        <v>598</v>
      </c>
      <c r="H846" s="20"/>
      <c r="I846" s="18">
        <v>526</v>
      </c>
      <c r="J846">
        <v>98</v>
      </c>
      <c r="K846">
        <v>0</v>
      </c>
      <c r="L846">
        <v>20</v>
      </c>
      <c r="M846" s="21">
        <f t="shared" si="167"/>
        <v>118</v>
      </c>
      <c r="N846" s="20"/>
      <c r="O846" s="18">
        <f t="shared" si="168"/>
        <v>1653</v>
      </c>
      <c r="P846">
        <f t="shared" si="168"/>
        <v>464</v>
      </c>
      <c r="Q846">
        <f t="shared" si="168"/>
        <v>8</v>
      </c>
      <c r="R846">
        <f t="shared" si="168"/>
        <v>244</v>
      </c>
      <c r="S846" s="21">
        <f t="shared" si="168"/>
        <v>716</v>
      </c>
    </row>
    <row r="847" spans="2:19" ht="12.75">
      <c r="B847" t="s">
        <v>728</v>
      </c>
      <c r="C847" s="18">
        <v>1790</v>
      </c>
      <c r="D847">
        <v>1257</v>
      </c>
      <c r="E847">
        <v>20</v>
      </c>
      <c r="F847">
        <v>586</v>
      </c>
      <c r="G847" s="21">
        <f t="shared" si="166"/>
        <v>1863</v>
      </c>
      <c r="H847" s="20"/>
      <c r="I847" s="18">
        <v>2231</v>
      </c>
      <c r="J847">
        <v>532</v>
      </c>
      <c r="K847">
        <v>4</v>
      </c>
      <c r="L847">
        <v>275</v>
      </c>
      <c r="M847" s="21">
        <f t="shared" si="167"/>
        <v>811</v>
      </c>
      <c r="N847" s="20"/>
      <c r="O847" s="18">
        <f t="shared" si="168"/>
        <v>4021</v>
      </c>
      <c r="P847">
        <f t="shared" si="168"/>
        <v>1789</v>
      </c>
      <c r="Q847">
        <f t="shared" si="168"/>
        <v>24</v>
      </c>
      <c r="R847">
        <f t="shared" si="168"/>
        <v>861</v>
      </c>
      <c r="S847" s="21">
        <f t="shared" si="168"/>
        <v>2674</v>
      </c>
    </row>
    <row r="848" spans="2:19" ht="12.75">
      <c r="B848" t="s">
        <v>729</v>
      </c>
      <c r="C848" s="18">
        <v>458</v>
      </c>
      <c r="D848">
        <v>371</v>
      </c>
      <c r="E848">
        <v>10</v>
      </c>
      <c r="F848">
        <v>224</v>
      </c>
      <c r="G848" s="21">
        <f t="shared" si="166"/>
        <v>605</v>
      </c>
      <c r="H848" s="20"/>
      <c r="I848" s="18">
        <v>2370</v>
      </c>
      <c r="J848">
        <v>243</v>
      </c>
      <c r="K848">
        <v>3</v>
      </c>
      <c r="L848">
        <v>89</v>
      </c>
      <c r="M848" s="21">
        <f t="shared" si="167"/>
        <v>335</v>
      </c>
      <c r="N848" s="20"/>
      <c r="O848" s="18">
        <f t="shared" si="168"/>
        <v>2828</v>
      </c>
      <c r="P848">
        <f t="shared" si="168"/>
        <v>614</v>
      </c>
      <c r="Q848">
        <f t="shared" si="168"/>
        <v>13</v>
      </c>
      <c r="R848">
        <f t="shared" si="168"/>
        <v>313</v>
      </c>
      <c r="S848" s="21">
        <f t="shared" si="168"/>
        <v>940</v>
      </c>
    </row>
    <row r="849" spans="2:19" ht="12.75">
      <c r="B849" t="s">
        <v>730</v>
      </c>
      <c r="C849" s="18">
        <v>456</v>
      </c>
      <c r="D849">
        <v>300</v>
      </c>
      <c r="E849">
        <v>9</v>
      </c>
      <c r="F849">
        <v>128</v>
      </c>
      <c r="G849" s="21">
        <f t="shared" si="166"/>
        <v>437</v>
      </c>
      <c r="H849" s="20"/>
      <c r="I849" s="18">
        <v>1107</v>
      </c>
      <c r="J849">
        <v>157</v>
      </c>
      <c r="K849">
        <v>1</v>
      </c>
      <c r="L849">
        <v>103</v>
      </c>
      <c r="M849" s="21">
        <f t="shared" si="167"/>
        <v>261</v>
      </c>
      <c r="N849" s="20"/>
      <c r="O849" s="18">
        <f t="shared" si="168"/>
        <v>1563</v>
      </c>
      <c r="P849">
        <f t="shared" si="168"/>
        <v>457</v>
      </c>
      <c r="Q849">
        <f t="shared" si="168"/>
        <v>10</v>
      </c>
      <c r="R849">
        <f t="shared" si="168"/>
        <v>231</v>
      </c>
      <c r="S849" s="21">
        <f t="shared" si="168"/>
        <v>698</v>
      </c>
    </row>
    <row r="850" spans="2:19" ht="12.75">
      <c r="B850" t="s">
        <v>731</v>
      </c>
      <c r="C850" s="18">
        <v>591</v>
      </c>
      <c r="D850">
        <v>436</v>
      </c>
      <c r="E850">
        <v>7</v>
      </c>
      <c r="F850">
        <v>227</v>
      </c>
      <c r="G850" s="21">
        <f t="shared" si="166"/>
        <v>670</v>
      </c>
      <c r="H850" s="20"/>
      <c r="I850" s="18">
        <v>1445</v>
      </c>
      <c r="J850">
        <v>298</v>
      </c>
      <c r="K850">
        <v>5</v>
      </c>
      <c r="L850">
        <v>101</v>
      </c>
      <c r="M850" s="21">
        <f t="shared" si="167"/>
        <v>404</v>
      </c>
      <c r="N850" s="20"/>
      <c r="O850" s="18">
        <f t="shared" si="168"/>
        <v>2036</v>
      </c>
      <c r="P850">
        <f t="shared" si="168"/>
        <v>734</v>
      </c>
      <c r="Q850">
        <f t="shared" si="168"/>
        <v>12</v>
      </c>
      <c r="R850">
        <f t="shared" si="168"/>
        <v>328</v>
      </c>
      <c r="S850" s="21">
        <f t="shared" si="168"/>
        <v>1074</v>
      </c>
    </row>
    <row r="851" spans="2:19" ht="12.75">
      <c r="B851" t="s">
        <v>732</v>
      </c>
      <c r="C851" s="18">
        <v>667</v>
      </c>
      <c r="D851">
        <v>217</v>
      </c>
      <c r="E851">
        <v>2</v>
      </c>
      <c r="F851">
        <v>115</v>
      </c>
      <c r="G851" s="21">
        <f t="shared" si="166"/>
        <v>334</v>
      </c>
      <c r="H851" s="20"/>
      <c r="I851" s="18">
        <v>531</v>
      </c>
      <c r="J851">
        <v>49</v>
      </c>
      <c r="K851">
        <v>1</v>
      </c>
      <c r="L851">
        <v>23</v>
      </c>
      <c r="M851" s="21">
        <f t="shared" si="167"/>
        <v>73</v>
      </c>
      <c r="N851" s="20"/>
      <c r="O851" s="18">
        <f t="shared" si="168"/>
        <v>1198</v>
      </c>
      <c r="P851">
        <f t="shared" si="168"/>
        <v>266</v>
      </c>
      <c r="Q851">
        <f t="shared" si="168"/>
        <v>3</v>
      </c>
      <c r="R851">
        <f t="shared" si="168"/>
        <v>138</v>
      </c>
      <c r="S851" s="21">
        <f t="shared" si="168"/>
        <v>407</v>
      </c>
    </row>
    <row r="852" spans="2:19" ht="12.75">
      <c r="B852" t="s">
        <v>733</v>
      </c>
      <c r="C852" s="18">
        <v>97</v>
      </c>
      <c r="D852">
        <v>67</v>
      </c>
      <c r="E852">
        <v>0</v>
      </c>
      <c r="F852">
        <v>44</v>
      </c>
      <c r="G852" s="21">
        <f t="shared" si="166"/>
        <v>111</v>
      </c>
      <c r="H852" s="20"/>
      <c r="I852" s="18">
        <v>234</v>
      </c>
      <c r="J852">
        <v>109</v>
      </c>
      <c r="K852">
        <v>2</v>
      </c>
      <c r="L852">
        <v>62</v>
      </c>
      <c r="M852" s="21">
        <f t="shared" si="167"/>
        <v>173</v>
      </c>
      <c r="N852" s="20"/>
      <c r="O852" s="18">
        <f t="shared" si="168"/>
        <v>331</v>
      </c>
      <c r="P852">
        <f t="shared" si="168"/>
        <v>176</v>
      </c>
      <c r="Q852">
        <f t="shared" si="168"/>
        <v>2</v>
      </c>
      <c r="R852">
        <f t="shared" si="168"/>
        <v>106</v>
      </c>
      <c r="S852" s="21">
        <f t="shared" si="168"/>
        <v>284</v>
      </c>
    </row>
    <row r="853" spans="1:19" s="2" customFormat="1" ht="12.75">
      <c r="A853" s="22"/>
      <c r="B853" s="23" t="s">
        <v>734</v>
      </c>
      <c r="C853" s="24">
        <v>261</v>
      </c>
      <c r="D853" s="25">
        <v>98</v>
      </c>
      <c r="E853" s="25">
        <v>0</v>
      </c>
      <c r="F853" s="25">
        <v>59</v>
      </c>
      <c r="G853" s="25">
        <f t="shared" si="166"/>
        <v>157</v>
      </c>
      <c r="H853" s="21"/>
      <c r="I853" s="24">
        <v>309</v>
      </c>
      <c r="J853" s="25">
        <v>83</v>
      </c>
      <c r="K853" s="25">
        <v>1</v>
      </c>
      <c r="L853" s="25">
        <v>54</v>
      </c>
      <c r="M853" s="25">
        <f t="shared" si="167"/>
        <v>138</v>
      </c>
      <c r="N853" s="21"/>
      <c r="O853" s="24">
        <f t="shared" si="168"/>
        <v>570</v>
      </c>
      <c r="P853" s="25">
        <f t="shared" si="168"/>
        <v>181</v>
      </c>
      <c r="Q853" s="25">
        <f t="shared" si="168"/>
        <v>1</v>
      </c>
      <c r="R853" s="25">
        <f t="shared" si="168"/>
        <v>113</v>
      </c>
      <c r="S853" s="25">
        <f t="shared" si="168"/>
        <v>295</v>
      </c>
    </row>
    <row r="854" spans="2:19" ht="12.75">
      <c r="B854" t="s">
        <v>25</v>
      </c>
      <c r="C854" s="18">
        <f>SUM(C845:C853)</f>
        <v>7503</v>
      </c>
      <c r="D854">
        <f>SUM(D845:D853)</f>
        <v>4084</v>
      </c>
      <c r="E854">
        <f>SUM(E845:E853)</f>
        <v>68</v>
      </c>
      <c r="F854">
        <f>SUM(F845:F853)</f>
        <v>2277</v>
      </c>
      <c r="G854" s="21">
        <f>SUM(G845:G853)</f>
        <v>6429</v>
      </c>
      <c r="H854" s="20"/>
      <c r="I854" s="18">
        <f>SUM(I845:I853)</f>
        <v>9652</v>
      </c>
      <c r="J854">
        <f>SUM(J845:J853)</f>
        <v>1700</v>
      </c>
      <c r="K854">
        <f>SUM(K845:K853)</f>
        <v>24</v>
      </c>
      <c r="L854">
        <f>SUM(L845:L853)</f>
        <v>881</v>
      </c>
      <c r="M854" s="21">
        <f>SUM(M845:M853)</f>
        <v>2605</v>
      </c>
      <c r="N854" s="20"/>
      <c r="O854" s="18">
        <f t="shared" si="168"/>
        <v>17155</v>
      </c>
      <c r="P854">
        <f t="shared" si="168"/>
        <v>5784</v>
      </c>
      <c r="Q854">
        <f t="shared" si="168"/>
        <v>92</v>
      </c>
      <c r="R854">
        <f t="shared" si="168"/>
        <v>3158</v>
      </c>
      <c r="S854" s="21">
        <f t="shared" si="168"/>
        <v>9034</v>
      </c>
    </row>
    <row r="855" spans="1:19" ht="12.75">
      <c r="A855" s="1" t="s">
        <v>735</v>
      </c>
      <c r="C855" s="18"/>
      <c r="G855" s="21"/>
      <c r="H855" s="20"/>
      <c r="I855" s="18"/>
      <c r="M855" s="21"/>
      <c r="N855" s="20"/>
      <c r="O855" s="18"/>
      <c r="S855" s="21"/>
    </row>
    <row r="856" spans="2:19" ht="12.75">
      <c r="B856" t="s">
        <v>11</v>
      </c>
      <c r="C856" s="18">
        <v>12512</v>
      </c>
      <c r="D856">
        <v>3421</v>
      </c>
      <c r="E856">
        <v>117</v>
      </c>
      <c r="F856">
        <v>3238</v>
      </c>
      <c r="G856" s="21">
        <f aca="true" t="shared" si="169" ref="G856:G872">SUM(D856:F856)</f>
        <v>6776</v>
      </c>
      <c r="H856" s="20"/>
      <c r="I856" s="18">
        <v>4410</v>
      </c>
      <c r="J856">
        <v>507</v>
      </c>
      <c r="K856">
        <v>10</v>
      </c>
      <c r="L856">
        <v>923</v>
      </c>
      <c r="M856" s="21">
        <f aca="true" t="shared" si="170" ref="M856:M872">SUM(J856:L856)</f>
        <v>1440</v>
      </c>
      <c r="N856" s="20"/>
      <c r="O856" s="18">
        <f aca="true" t="shared" si="171" ref="O856:S873">C856+I856</f>
        <v>16922</v>
      </c>
      <c r="P856">
        <f t="shared" si="171"/>
        <v>3928</v>
      </c>
      <c r="Q856">
        <f t="shared" si="171"/>
        <v>127</v>
      </c>
      <c r="R856">
        <f t="shared" si="171"/>
        <v>4161</v>
      </c>
      <c r="S856" s="21">
        <f t="shared" si="171"/>
        <v>8216</v>
      </c>
    </row>
    <row r="857" spans="2:19" ht="12.75">
      <c r="B857" t="s">
        <v>736</v>
      </c>
      <c r="C857" s="18">
        <v>684</v>
      </c>
      <c r="D857">
        <v>325</v>
      </c>
      <c r="E857">
        <v>6</v>
      </c>
      <c r="F857">
        <v>193</v>
      </c>
      <c r="G857" s="21">
        <f t="shared" si="169"/>
        <v>524</v>
      </c>
      <c r="H857" s="20"/>
      <c r="I857" s="18">
        <v>891</v>
      </c>
      <c r="J857">
        <v>320</v>
      </c>
      <c r="K857">
        <v>1</v>
      </c>
      <c r="L857">
        <v>70</v>
      </c>
      <c r="M857" s="21">
        <f t="shared" si="170"/>
        <v>391</v>
      </c>
      <c r="N857" s="20"/>
      <c r="O857" s="18">
        <f t="shared" si="171"/>
        <v>1575</v>
      </c>
      <c r="P857">
        <f t="shared" si="171"/>
        <v>645</v>
      </c>
      <c r="Q857">
        <f t="shared" si="171"/>
        <v>7</v>
      </c>
      <c r="R857">
        <f t="shared" si="171"/>
        <v>263</v>
      </c>
      <c r="S857" s="21">
        <f t="shared" si="171"/>
        <v>915</v>
      </c>
    </row>
    <row r="858" spans="2:19" ht="12.75">
      <c r="B858" t="s">
        <v>737</v>
      </c>
      <c r="C858" s="18">
        <v>1000</v>
      </c>
      <c r="D858">
        <v>416</v>
      </c>
      <c r="E858">
        <v>12</v>
      </c>
      <c r="F858">
        <v>314</v>
      </c>
      <c r="G858" s="21">
        <f t="shared" si="169"/>
        <v>742</v>
      </c>
      <c r="H858" s="20"/>
      <c r="I858" s="18">
        <v>2356</v>
      </c>
      <c r="J858">
        <v>421</v>
      </c>
      <c r="K858">
        <v>6</v>
      </c>
      <c r="L858">
        <v>396</v>
      </c>
      <c r="M858" s="21">
        <f t="shared" si="170"/>
        <v>823</v>
      </c>
      <c r="N858" s="20"/>
      <c r="O858" s="18">
        <f t="shared" si="171"/>
        <v>3356</v>
      </c>
      <c r="P858">
        <f t="shared" si="171"/>
        <v>837</v>
      </c>
      <c r="Q858">
        <f t="shared" si="171"/>
        <v>18</v>
      </c>
      <c r="R858">
        <f t="shared" si="171"/>
        <v>710</v>
      </c>
      <c r="S858" s="21">
        <f t="shared" si="171"/>
        <v>1565</v>
      </c>
    </row>
    <row r="859" spans="2:19" ht="12.75">
      <c r="B859" t="s">
        <v>738</v>
      </c>
      <c r="C859" s="18">
        <v>868</v>
      </c>
      <c r="D859">
        <v>403</v>
      </c>
      <c r="E859">
        <v>2</v>
      </c>
      <c r="F859">
        <v>261</v>
      </c>
      <c r="G859" s="21">
        <f t="shared" si="169"/>
        <v>666</v>
      </c>
      <c r="H859" s="20"/>
      <c r="I859" s="18">
        <v>1940</v>
      </c>
      <c r="J859">
        <v>328</v>
      </c>
      <c r="K859">
        <v>2</v>
      </c>
      <c r="L859">
        <v>171</v>
      </c>
      <c r="M859" s="21">
        <f t="shared" si="170"/>
        <v>501</v>
      </c>
      <c r="N859" s="20"/>
      <c r="O859" s="18">
        <f t="shared" si="171"/>
        <v>2808</v>
      </c>
      <c r="P859">
        <f t="shared" si="171"/>
        <v>731</v>
      </c>
      <c r="Q859">
        <f t="shared" si="171"/>
        <v>4</v>
      </c>
      <c r="R859">
        <f t="shared" si="171"/>
        <v>432</v>
      </c>
      <c r="S859" s="21">
        <f t="shared" si="171"/>
        <v>1167</v>
      </c>
    </row>
    <row r="860" spans="2:19" ht="12.75">
      <c r="B860" t="s">
        <v>739</v>
      </c>
      <c r="C860" s="18">
        <v>359</v>
      </c>
      <c r="D860">
        <v>235</v>
      </c>
      <c r="E860">
        <v>3</v>
      </c>
      <c r="F860">
        <v>114</v>
      </c>
      <c r="G860" s="21">
        <f t="shared" si="169"/>
        <v>352</v>
      </c>
      <c r="H860" s="20"/>
      <c r="I860" s="18">
        <v>1578</v>
      </c>
      <c r="J860">
        <v>363</v>
      </c>
      <c r="K860">
        <v>5</v>
      </c>
      <c r="L860">
        <v>164</v>
      </c>
      <c r="M860" s="21">
        <f t="shared" si="170"/>
        <v>532</v>
      </c>
      <c r="N860" s="20"/>
      <c r="O860" s="18">
        <f t="shared" si="171"/>
        <v>1937</v>
      </c>
      <c r="P860">
        <f t="shared" si="171"/>
        <v>598</v>
      </c>
      <c r="Q860">
        <f t="shared" si="171"/>
        <v>8</v>
      </c>
      <c r="R860">
        <f t="shared" si="171"/>
        <v>278</v>
      </c>
      <c r="S860" s="21">
        <f t="shared" si="171"/>
        <v>884</v>
      </c>
    </row>
    <row r="861" spans="2:19" ht="12.75">
      <c r="B861" t="s">
        <v>740</v>
      </c>
      <c r="C861" s="18">
        <v>450</v>
      </c>
      <c r="D861">
        <v>110</v>
      </c>
      <c r="E861">
        <v>4</v>
      </c>
      <c r="F861">
        <v>70</v>
      </c>
      <c r="G861" s="21">
        <f t="shared" si="169"/>
        <v>184</v>
      </c>
      <c r="H861" s="20"/>
      <c r="I861" s="18">
        <v>640</v>
      </c>
      <c r="J861">
        <v>127</v>
      </c>
      <c r="K861">
        <v>3</v>
      </c>
      <c r="L861">
        <v>37</v>
      </c>
      <c r="M861" s="21">
        <f t="shared" si="170"/>
        <v>167</v>
      </c>
      <c r="N861" s="20"/>
      <c r="O861" s="18">
        <f t="shared" si="171"/>
        <v>1090</v>
      </c>
      <c r="P861">
        <f t="shared" si="171"/>
        <v>237</v>
      </c>
      <c r="Q861">
        <f t="shared" si="171"/>
        <v>7</v>
      </c>
      <c r="R861">
        <f t="shared" si="171"/>
        <v>107</v>
      </c>
      <c r="S861" s="21">
        <f t="shared" si="171"/>
        <v>351</v>
      </c>
    </row>
    <row r="862" spans="2:19" ht="12.75">
      <c r="B862" t="s">
        <v>741</v>
      </c>
      <c r="C862" s="18">
        <v>746</v>
      </c>
      <c r="D862">
        <v>328</v>
      </c>
      <c r="E862">
        <v>12</v>
      </c>
      <c r="F862">
        <v>165</v>
      </c>
      <c r="G862" s="21">
        <f t="shared" si="169"/>
        <v>505</v>
      </c>
      <c r="H862" s="20"/>
      <c r="I862" s="18">
        <v>2783</v>
      </c>
      <c r="J862">
        <v>354</v>
      </c>
      <c r="K862">
        <v>3</v>
      </c>
      <c r="L862">
        <v>220</v>
      </c>
      <c r="M862" s="21">
        <f t="shared" si="170"/>
        <v>577</v>
      </c>
      <c r="N862" s="20"/>
      <c r="O862" s="18">
        <f t="shared" si="171"/>
        <v>3529</v>
      </c>
      <c r="P862">
        <f t="shared" si="171"/>
        <v>682</v>
      </c>
      <c r="Q862">
        <f t="shared" si="171"/>
        <v>15</v>
      </c>
      <c r="R862">
        <f t="shared" si="171"/>
        <v>385</v>
      </c>
      <c r="S862" s="21">
        <f t="shared" si="171"/>
        <v>1082</v>
      </c>
    </row>
    <row r="863" spans="2:19" ht="12.75">
      <c r="B863" t="s">
        <v>742</v>
      </c>
      <c r="C863" s="18">
        <v>511</v>
      </c>
      <c r="D863">
        <v>240</v>
      </c>
      <c r="E863">
        <v>2</v>
      </c>
      <c r="F863">
        <v>149</v>
      </c>
      <c r="G863" s="21">
        <f t="shared" si="169"/>
        <v>391</v>
      </c>
      <c r="H863" s="20"/>
      <c r="I863" s="18">
        <v>908</v>
      </c>
      <c r="J863">
        <v>222</v>
      </c>
      <c r="K863">
        <v>4</v>
      </c>
      <c r="L863">
        <v>109</v>
      </c>
      <c r="M863" s="21">
        <f t="shared" si="170"/>
        <v>335</v>
      </c>
      <c r="N863" s="20"/>
      <c r="O863" s="18">
        <f t="shared" si="171"/>
        <v>1419</v>
      </c>
      <c r="P863">
        <f t="shared" si="171"/>
        <v>462</v>
      </c>
      <c r="Q863">
        <f t="shared" si="171"/>
        <v>6</v>
      </c>
      <c r="R863">
        <f t="shared" si="171"/>
        <v>258</v>
      </c>
      <c r="S863" s="21">
        <f t="shared" si="171"/>
        <v>726</v>
      </c>
    </row>
    <row r="864" spans="2:19" ht="12.75">
      <c r="B864" t="s">
        <v>743</v>
      </c>
      <c r="C864" s="18">
        <v>1087</v>
      </c>
      <c r="D864">
        <v>622</v>
      </c>
      <c r="E864">
        <v>10</v>
      </c>
      <c r="F864">
        <v>342</v>
      </c>
      <c r="G864" s="21">
        <f t="shared" si="169"/>
        <v>974</v>
      </c>
      <c r="H864" s="20"/>
      <c r="I864" s="18">
        <v>2170</v>
      </c>
      <c r="J864">
        <v>407</v>
      </c>
      <c r="K864">
        <v>4</v>
      </c>
      <c r="L864">
        <v>185</v>
      </c>
      <c r="M864" s="21">
        <f t="shared" si="170"/>
        <v>596</v>
      </c>
      <c r="N864" s="20"/>
      <c r="O864" s="18">
        <f t="shared" si="171"/>
        <v>3257</v>
      </c>
      <c r="P864">
        <f t="shared" si="171"/>
        <v>1029</v>
      </c>
      <c r="Q864">
        <f t="shared" si="171"/>
        <v>14</v>
      </c>
      <c r="R864">
        <f t="shared" si="171"/>
        <v>527</v>
      </c>
      <c r="S864" s="21">
        <f t="shared" si="171"/>
        <v>1570</v>
      </c>
    </row>
    <row r="865" spans="2:19" ht="12.75">
      <c r="B865" t="s">
        <v>744</v>
      </c>
      <c r="C865" s="18">
        <v>1773</v>
      </c>
      <c r="D865">
        <v>546</v>
      </c>
      <c r="E865">
        <v>26</v>
      </c>
      <c r="F865">
        <v>446</v>
      </c>
      <c r="G865" s="21">
        <f t="shared" si="169"/>
        <v>1018</v>
      </c>
      <c r="H865" s="20"/>
      <c r="I865" s="18">
        <v>2863</v>
      </c>
      <c r="J865">
        <v>275</v>
      </c>
      <c r="K865">
        <v>2</v>
      </c>
      <c r="L865">
        <v>223</v>
      </c>
      <c r="M865" s="21">
        <f t="shared" si="170"/>
        <v>500</v>
      </c>
      <c r="N865" s="20"/>
      <c r="O865" s="18">
        <f t="shared" si="171"/>
        <v>4636</v>
      </c>
      <c r="P865">
        <f t="shared" si="171"/>
        <v>821</v>
      </c>
      <c r="Q865">
        <f t="shared" si="171"/>
        <v>28</v>
      </c>
      <c r="R865">
        <f t="shared" si="171"/>
        <v>669</v>
      </c>
      <c r="S865" s="21">
        <f t="shared" si="171"/>
        <v>1518</v>
      </c>
    </row>
    <row r="866" spans="2:19" ht="12.75">
      <c r="B866" t="s">
        <v>745</v>
      </c>
      <c r="C866" s="18">
        <v>904</v>
      </c>
      <c r="D866">
        <v>306</v>
      </c>
      <c r="E866">
        <v>7</v>
      </c>
      <c r="F866">
        <v>268</v>
      </c>
      <c r="G866" s="21">
        <f t="shared" si="169"/>
        <v>581</v>
      </c>
      <c r="H866" s="20"/>
      <c r="I866" s="18">
        <v>4606</v>
      </c>
      <c r="J866">
        <v>456</v>
      </c>
      <c r="K866">
        <v>7</v>
      </c>
      <c r="L866">
        <v>508</v>
      </c>
      <c r="M866" s="21">
        <f t="shared" si="170"/>
        <v>971</v>
      </c>
      <c r="N866" s="20"/>
      <c r="O866" s="18">
        <f t="shared" si="171"/>
        <v>5510</v>
      </c>
      <c r="P866">
        <f t="shared" si="171"/>
        <v>762</v>
      </c>
      <c r="Q866">
        <f t="shared" si="171"/>
        <v>14</v>
      </c>
      <c r="R866">
        <f t="shared" si="171"/>
        <v>776</v>
      </c>
      <c r="S866" s="21">
        <f t="shared" si="171"/>
        <v>1552</v>
      </c>
    </row>
    <row r="867" spans="2:19" ht="12.75">
      <c r="B867" t="s">
        <v>746</v>
      </c>
      <c r="C867" s="18">
        <v>914</v>
      </c>
      <c r="D867">
        <v>502</v>
      </c>
      <c r="E867">
        <v>11</v>
      </c>
      <c r="F867">
        <v>308</v>
      </c>
      <c r="G867" s="21">
        <f t="shared" si="169"/>
        <v>821</v>
      </c>
      <c r="H867" s="20"/>
      <c r="I867" s="18">
        <v>2178</v>
      </c>
      <c r="J867">
        <v>322</v>
      </c>
      <c r="K867">
        <v>3</v>
      </c>
      <c r="L867">
        <v>149</v>
      </c>
      <c r="M867" s="21">
        <f t="shared" si="170"/>
        <v>474</v>
      </c>
      <c r="N867" s="20"/>
      <c r="O867" s="18">
        <f t="shared" si="171"/>
        <v>3092</v>
      </c>
      <c r="P867">
        <f t="shared" si="171"/>
        <v>824</v>
      </c>
      <c r="Q867">
        <f t="shared" si="171"/>
        <v>14</v>
      </c>
      <c r="R867">
        <f t="shared" si="171"/>
        <v>457</v>
      </c>
      <c r="S867" s="21">
        <f t="shared" si="171"/>
        <v>1295</v>
      </c>
    </row>
    <row r="868" spans="2:19" ht="12.75">
      <c r="B868" t="s">
        <v>747</v>
      </c>
      <c r="C868" s="18">
        <v>276</v>
      </c>
      <c r="D868">
        <v>131</v>
      </c>
      <c r="E868">
        <v>3</v>
      </c>
      <c r="F868">
        <v>43</v>
      </c>
      <c r="G868" s="21">
        <f t="shared" si="169"/>
        <v>177</v>
      </c>
      <c r="H868" s="20"/>
      <c r="I868" s="18">
        <v>1753</v>
      </c>
      <c r="J868">
        <v>84</v>
      </c>
      <c r="K868">
        <v>0</v>
      </c>
      <c r="L868">
        <v>30</v>
      </c>
      <c r="M868" s="21">
        <f t="shared" si="170"/>
        <v>114</v>
      </c>
      <c r="N868" s="20"/>
      <c r="O868" s="18">
        <f t="shared" si="171"/>
        <v>2029</v>
      </c>
      <c r="P868">
        <f t="shared" si="171"/>
        <v>215</v>
      </c>
      <c r="Q868">
        <f t="shared" si="171"/>
        <v>3</v>
      </c>
      <c r="R868">
        <f t="shared" si="171"/>
        <v>73</v>
      </c>
      <c r="S868" s="21">
        <f t="shared" si="171"/>
        <v>291</v>
      </c>
    </row>
    <row r="869" spans="2:19" ht="12.75">
      <c r="B869" t="s">
        <v>189</v>
      </c>
      <c r="C869" s="18">
        <v>343</v>
      </c>
      <c r="D869">
        <v>50</v>
      </c>
      <c r="E869">
        <v>2</v>
      </c>
      <c r="F869">
        <v>51</v>
      </c>
      <c r="G869" s="21">
        <f t="shared" si="169"/>
        <v>103</v>
      </c>
      <c r="H869" s="20"/>
      <c r="I869" s="18">
        <v>473</v>
      </c>
      <c r="J869">
        <v>68</v>
      </c>
      <c r="K869">
        <v>1</v>
      </c>
      <c r="L869">
        <v>65</v>
      </c>
      <c r="M869" s="21">
        <f t="shared" si="170"/>
        <v>134</v>
      </c>
      <c r="N869" s="20"/>
      <c r="O869" s="18">
        <f t="shared" si="171"/>
        <v>816</v>
      </c>
      <c r="P869">
        <f t="shared" si="171"/>
        <v>118</v>
      </c>
      <c r="Q869">
        <f t="shared" si="171"/>
        <v>3</v>
      </c>
      <c r="R869">
        <f t="shared" si="171"/>
        <v>116</v>
      </c>
      <c r="S869" s="21">
        <f t="shared" si="171"/>
        <v>237</v>
      </c>
    </row>
    <row r="870" spans="2:19" ht="12.75">
      <c r="B870" t="s">
        <v>748</v>
      </c>
      <c r="C870" s="18">
        <v>72</v>
      </c>
      <c r="D870">
        <v>53</v>
      </c>
      <c r="E870">
        <v>1</v>
      </c>
      <c r="F870">
        <v>16</v>
      </c>
      <c r="G870" s="21">
        <f t="shared" si="169"/>
        <v>70</v>
      </c>
      <c r="H870" s="20"/>
      <c r="I870" s="18">
        <v>257</v>
      </c>
      <c r="J870">
        <v>49</v>
      </c>
      <c r="K870">
        <v>0</v>
      </c>
      <c r="L870">
        <v>51</v>
      </c>
      <c r="M870" s="21">
        <f t="shared" si="170"/>
        <v>100</v>
      </c>
      <c r="N870" s="20"/>
      <c r="O870" s="18">
        <f t="shared" si="171"/>
        <v>329</v>
      </c>
      <c r="P870">
        <f t="shared" si="171"/>
        <v>102</v>
      </c>
      <c r="Q870">
        <f t="shared" si="171"/>
        <v>1</v>
      </c>
      <c r="R870">
        <f t="shared" si="171"/>
        <v>67</v>
      </c>
      <c r="S870" s="21">
        <f t="shared" si="171"/>
        <v>170</v>
      </c>
    </row>
    <row r="871" spans="2:19" ht="12.75">
      <c r="B871" t="s">
        <v>749</v>
      </c>
      <c r="C871" s="18">
        <v>125</v>
      </c>
      <c r="D871">
        <v>46</v>
      </c>
      <c r="E871">
        <v>3</v>
      </c>
      <c r="F871">
        <v>26</v>
      </c>
      <c r="G871" s="21">
        <f t="shared" si="169"/>
        <v>75</v>
      </c>
      <c r="H871" s="20"/>
      <c r="I871" s="18">
        <v>611</v>
      </c>
      <c r="J871">
        <v>37</v>
      </c>
      <c r="K871">
        <v>1</v>
      </c>
      <c r="L871">
        <v>17</v>
      </c>
      <c r="M871" s="21">
        <f t="shared" si="170"/>
        <v>55</v>
      </c>
      <c r="N871" s="20"/>
      <c r="O871" s="18">
        <f t="shared" si="171"/>
        <v>736</v>
      </c>
      <c r="P871">
        <f t="shared" si="171"/>
        <v>83</v>
      </c>
      <c r="Q871">
        <f t="shared" si="171"/>
        <v>4</v>
      </c>
      <c r="R871">
        <f t="shared" si="171"/>
        <v>43</v>
      </c>
      <c r="S871" s="21">
        <f t="shared" si="171"/>
        <v>130</v>
      </c>
    </row>
    <row r="872" spans="1:19" s="2" customFormat="1" ht="12.75">
      <c r="A872" s="22"/>
      <c r="B872" s="23" t="s">
        <v>750</v>
      </c>
      <c r="C872" s="24">
        <v>215</v>
      </c>
      <c r="D872" s="25">
        <v>64</v>
      </c>
      <c r="E872" s="25">
        <v>0</v>
      </c>
      <c r="F872" s="25">
        <v>34</v>
      </c>
      <c r="G872" s="25">
        <f t="shared" si="169"/>
        <v>98</v>
      </c>
      <c r="H872" s="21"/>
      <c r="I872" s="24">
        <v>887</v>
      </c>
      <c r="J872" s="25">
        <v>128</v>
      </c>
      <c r="K872" s="25">
        <v>1</v>
      </c>
      <c r="L872" s="25">
        <v>66</v>
      </c>
      <c r="M872" s="25">
        <f t="shared" si="170"/>
        <v>195</v>
      </c>
      <c r="N872" s="21"/>
      <c r="O872" s="24">
        <f t="shared" si="171"/>
        <v>1102</v>
      </c>
      <c r="P872" s="25">
        <f t="shared" si="171"/>
        <v>192</v>
      </c>
      <c r="Q872" s="25">
        <f t="shared" si="171"/>
        <v>1</v>
      </c>
      <c r="R872" s="25">
        <f t="shared" si="171"/>
        <v>100</v>
      </c>
      <c r="S872" s="25">
        <f t="shared" si="171"/>
        <v>293</v>
      </c>
    </row>
    <row r="873" spans="2:19" ht="12.75">
      <c r="B873" t="s">
        <v>25</v>
      </c>
      <c r="C873" s="18">
        <f>SUM(C856:C872)</f>
        <v>22839</v>
      </c>
      <c r="D873">
        <f>SUM(D856:D872)</f>
        <v>7798</v>
      </c>
      <c r="E873">
        <f>SUM(E856:E872)</f>
        <v>221</v>
      </c>
      <c r="F873">
        <f>SUM(F856:F872)</f>
        <v>6038</v>
      </c>
      <c r="G873" s="21">
        <f>SUM(G856:G872)</f>
        <v>14057</v>
      </c>
      <c r="H873" s="20"/>
      <c r="I873" s="18">
        <f>SUM(I856:I872)</f>
        <v>31304</v>
      </c>
      <c r="J873">
        <f>SUM(J856:J872)</f>
        <v>4468</v>
      </c>
      <c r="K873">
        <f>SUM(K856:K872)</f>
        <v>53</v>
      </c>
      <c r="L873">
        <f>SUM(L856:L872)</f>
        <v>3384</v>
      </c>
      <c r="M873" s="21">
        <f>SUM(M856:M872)</f>
        <v>7905</v>
      </c>
      <c r="N873" s="20"/>
      <c r="O873" s="18">
        <f t="shared" si="171"/>
        <v>54143</v>
      </c>
      <c r="P873">
        <f t="shared" si="171"/>
        <v>12266</v>
      </c>
      <c r="Q873">
        <f t="shared" si="171"/>
        <v>274</v>
      </c>
      <c r="R873">
        <f t="shared" si="171"/>
        <v>9422</v>
      </c>
      <c r="S873" s="21">
        <f t="shared" si="171"/>
        <v>21962</v>
      </c>
    </row>
    <row r="874" spans="1:19" ht="12.75">
      <c r="A874" s="1" t="s">
        <v>751</v>
      </c>
      <c r="C874" s="18"/>
      <c r="G874" s="21"/>
      <c r="H874" s="20"/>
      <c r="I874" s="18"/>
      <c r="M874" s="21"/>
      <c r="N874" s="20"/>
      <c r="O874" s="18"/>
      <c r="S874" s="21"/>
    </row>
    <row r="875" spans="2:19" ht="12.75">
      <c r="B875" t="s">
        <v>11</v>
      </c>
      <c r="C875" s="18">
        <v>7076</v>
      </c>
      <c r="D875">
        <v>3026</v>
      </c>
      <c r="E875">
        <v>36</v>
      </c>
      <c r="F875">
        <v>1880</v>
      </c>
      <c r="G875" s="21">
        <f aca="true" t="shared" si="172" ref="G875:G883">SUM(D875:F875)</f>
        <v>4942</v>
      </c>
      <c r="H875" s="20"/>
      <c r="I875" s="18">
        <v>3137</v>
      </c>
      <c r="J875">
        <v>432</v>
      </c>
      <c r="K875">
        <v>14</v>
      </c>
      <c r="L875">
        <v>240</v>
      </c>
      <c r="M875" s="21">
        <f aca="true" t="shared" si="173" ref="M875:M883">SUM(J875:L875)</f>
        <v>686</v>
      </c>
      <c r="N875" s="20"/>
      <c r="O875" s="18">
        <f aca="true" t="shared" si="174" ref="O875:S884">C875+I875</f>
        <v>10213</v>
      </c>
      <c r="P875">
        <f t="shared" si="174"/>
        <v>3458</v>
      </c>
      <c r="Q875">
        <f t="shared" si="174"/>
        <v>50</v>
      </c>
      <c r="R875">
        <f t="shared" si="174"/>
        <v>2120</v>
      </c>
      <c r="S875" s="21">
        <f t="shared" si="174"/>
        <v>5628</v>
      </c>
    </row>
    <row r="876" spans="2:19" ht="12.75">
      <c r="B876" t="s">
        <v>752</v>
      </c>
      <c r="C876" s="18">
        <v>2167</v>
      </c>
      <c r="D876">
        <v>466</v>
      </c>
      <c r="E876">
        <v>8</v>
      </c>
      <c r="F876">
        <v>291</v>
      </c>
      <c r="G876" s="21">
        <f t="shared" si="172"/>
        <v>765</v>
      </c>
      <c r="H876" s="20"/>
      <c r="I876" s="18">
        <v>203</v>
      </c>
      <c r="J876">
        <v>32</v>
      </c>
      <c r="K876">
        <v>1</v>
      </c>
      <c r="L876">
        <v>29</v>
      </c>
      <c r="M876" s="21">
        <f t="shared" si="173"/>
        <v>62</v>
      </c>
      <c r="N876" s="20"/>
      <c r="O876" s="18">
        <f t="shared" si="174"/>
        <v>2370</v>
      </c>
      <c r="P876">
        <f t="shared" si="174"/>
        <v>498</v>
      </c>
      <c r="Q876">
        <f t="shared" si="174"/>
        <v>9</v>
      </c>
      <c r="R876">
        <f t="shared" si="174"/>
        <v>320</v>
      </c>
      <c r="S876" s="21">
        <f t="shared" si="174"/>
        <v>827</v>
      </c>
    </row>
    <row r="877" spans="2:19" ht="12.75">
      <c r="B877" t="s">
        <v>753</v>
      </c>
      <c r="C877" s="18">
        <v>6774</v>
      </c>
      <c r="D877">
        <v>2216</v>
      </c>
      <c r="E877">
        <v>32</v>
      </c>
      <c r="F877">
        <v>1276</v>
      </c>
      <c r="G877" s="21">
        <f t="shared" si="172"/>
        <v>3524</v>
      </c>
      <c r="H877" s="20"/>
      <c r="I877" s="18">
        <v>1087</v>
      </c>
      <c r="J877">
        <v>222</v>
      </c>
      <c r="K877">
        <v>5</v>
      </c>
      <c r="L877">
        <v>130</v>
      </c>
      <c r="M877" s="21">
        <f t="shared" si="173"/>
        <v>357</v>
      </c>
      <c r="N877" s="20"/>
      <c r="O877" s="18">
        <f t="shared" si="174"/>
        <v>7861</v>
      </c>
      <c r="P877">
        <f t="shared" si="174"/>
        <v>2438</v>
      </c>
      <c r="Q877">
        <f t="shared" si="174"/>
        <v>37</v>
      </c>
      <c r="R877">
        <f t="shared" si="174"/>
        <v>1406</v>
      </c>
      <c r="S877" s="21">
        <f t="shared" si="174"/>
        <v>3881</v>
      </c>
    </row>
    <row r="878" spans="2:19" ht="12.75">
      <c r="B878" t="s">
        <v>754</v>
      </c>
      <c r="C878" s="18">
        <v>1650</v>
      </c>
      <c r="D878">
        <v>801</v>
      </c>
      <c r="E878">
        <v>12</v>
      </c>
      <c r="F878">
        <v>440</v>
      </c>
      <c r="G878" s="21">
        <f t="shared" si="172"/>
        <v>1253</v>
      </c>
      <c r="H878" s="20"/>
      <c r="I878" s="18">
        <v>2145</v>
      </c>
      <c r="J878">
        <v>281</v>
      </c>
      <c r="K878">
        <v>7</v>
      </c>
      <c r="L878">
        <v>153</v>
      </c>
      <c r="M878" s="21">
        <f t="shared" si="173"/>
        <v>441</v>
      </c>
      <c r="N878" s="20"/>
      <c r="O878" s="18">
        <f t="shared" si="174"/>
        <v>3795</v>
      </c>
      <c r="P878">
        <f t="shared" si="174"/>
        <v>1082</v>
      </c>
      <c r="Q878">
        <f t="shared" si="174"/>
        <v>19</v>
      </c>
      <c r="R878">
        <f t="shared" si="174"/>
        <v>593</v>
      </c>
      <c r="S878" s="21">
        <f t="shared" si="174"/>
        <v>1694</v>
      </c>
    </row>
    <row r="879" spans="2:19" ht="12.75">
      <c r="B879" t="s">
        <v>755</v>
      </c>
      <c r="C879" s="18">
        <v>2791</v>
      </c>
      <c r="D879">
        <v>1404</v>
      </c>
      <c r="E879">
        <v>20</v>
      </c>
      <c r="F879">
        <v>678</v>
      </c>
      <c r="G879" s="21">
        <f t="shared" si="172"/>
        <v>2102</v>
      </c>
      <c r="H879" s="20"/>
      <c r="I879" s="18">
        <v>4048</v>
      </c>
      <c r="J879">
        <v>813</v>
      </c>
      <c r="K879">
        <v>13</v>
      </c>
      <c r="L879">
        <v>253</v>
      </c>
      <c r="M879" s="21">
        <f t="shared" si="173"/>
        <v>1079</v>
      </c>
      <c r="N879" s="20"/>
      <c r="O879" s="18">
        <f t="shared" si="174"/>
        <v>6839</v>
      </c>
      <c r="P879">
        <f t="shared" si="174"/>
        <v>2217</v>
      </c>
      <c r="Q879">
        <f t="shared" si="174"/>
        <v>33</v>
      </c>
      <c r="R879">
        <f t="shared" si="174"/>
        <v>931</v>
      </c>
      <c r="S879" s="21">
        <f t="shared" si="174"/>
        <v>3181</v>
      </c>
    </row>
    <row r="880" spans="2:19" ht="12.75">
      <c r="B880" t="s">
        <v>756</v>
      </c>
      <c r="C880" s="18">
        <v>969</v>
      </c>
      <c r="D880">
        <v>471</v>
      </c>
      <c r="E880">
        <v>5</v>
      </c>
      <c r="F880">
        <v>267</v>
      </c>
      <c r="G880" s="21">
        <f t="shared" si="172"/>
        <v>743</v>
      </c>
      <c r="H880" s="20"/>
      <c r="I880" s="18">
        <v>754</v>
      </c>
      <c r="J880">
        <v>232</v>
      </c>
      <c r="K880">
        <v>1</v>
      </c>
      <c r="L880">
        <v>97</v>
      </c>
      <c r="M880" s="21">
        <f t="shared" si="173"/>
        <v>330</v>
      </c>
      <c r="N880" s="20"/>
      <c r="O880" s="18">
        <f t="shared" si="174"/>
        <v>1723</v>
      </c>
      <c r="P880">
        <f t="shared" si="174"/>
        <v>703</v>
      </c>
      <c r="Q880">
        <f t="shared" si="174"/>
        <v>6</v>
      </c>
      <c r="R880">
        <f t="shared" si="174"/>
        <v>364</v>
      </c>
      <c r="S880" s="21">
        <f t="shared" si="174"/>
        <v>1073</v>
      </c>
    </row>
    <row r="881" spans="2:19" ht="12.75">
      <c r="B881" t="s">
        <v>757</v>
      </c>
      <c r="C881" s="18">
        <v>1173</v>
      </c>
      <c r="D881">
        <v>582</v>
      </c>
      <c r="E881">
        <v>6</v>
      </c>
      <c r="F881">
        <v>350</v>
      </c>
      <c r="G881" s="21">
        <f t="shared" si="172"/>
        <v>938</v>
      </c>
      <c r="H881" s="20"/>
      <c r="I881" s="18">
        <v>642</v>
      </c>
      <c r="J881">
        <v>91</v>
      </c>
      <c r="K881">
        <v>4</v>
      </c>
      <c r="L881">
        <v>35</v>
      </c>
      <c r="M881" s="21">
        <f t="shared" si="173"/>
        <v>130</v>
      </c>
      <c r="N881" s="20"/>
      <c r="O881" s="18">
        <f t="shared" si="174"/>
        <v>1815</v>
      </c>
      <c r="P881">
        <f t="shared" si="174"/>
        <v>673</v>
      </c>
      <c r="Q881">
        <f t="shared" si="174"/>
        <v>10</v>
      </c>
      <c r="R881">
        <f t="shared" si="174"/>
        <v>385</v>
      </c>
      <c r="S881" s="21">
        <f t="shared" si="174"/>
        <v>1068</v>
      </c>
    </row>
    <row r="882" spans="2:19" ht="12.75">
      <c r="B882" t="s">
        <v>758</v>
      </c>
      <c r="C882" s="18">
        <v>1582</v>
      </c>
      <c r="D882">
        <v>562</v>
      </c>
      <c r="E882">
        <v>11</v>
      </c>
      <c r="F882">
        <v>315</v>
      </c>
      <c r="G882" s="21">
        <f t="shared" si="172"/>
        <v>888</v>
      </c>
      <c r="H882" s="20"/>
      <c r="I882" s="18">
        <v>709</v>
      </c>
      <c r="J882">
        <v>29</v>
      </c>
      <c r="K882">
        <v>0</v>
      </c>
      <c r="L882">
        <v>25</v>
      </c>
      <c r="M882" s="21">
        <f t="shared" si="173"/>
        <v>54</v>
      </c>
      <c r="N882" s="20"/>
      <c r="O882" s="18">
        <f t="shared" si="174"/>
        <v>2291</v>
      </c>
      <c r="P882">
        <f t="shared" si="174"/>
        <v>591</v>
      </c>
      <c r="Q882">
        <f t="shared" si="174"/>
        <v>11</v>
      </c>
      <c r="R882">
        <f t="shared" si="174"/>
        <v>340</v>
      </c>
      <c r="S882" s="21">
        <f t="shared" si="174"/>
        <v>942</v>
      </c>
    </row>
    <row r="883" spans="1:19" s="2" customFormat="1" ht="12.75">
      <c r="A883" s="22"/>
      <c r="B883" s="23" t="s">
        <v>759</v>
      </c>
      <c r="C883" s="24">
        <v>492</v>
      </c>
      <c r="D883" s="25">
        <v>159</v>
      </c>
      <c r="E883" s="25">
        <v>5</v>
      </c>
      <c r="F883" s="25">
        <v>89</v>
      </c>
      <c r="G883" s="25">
        <f t="shared" si="172"/>
        <v>253</v>
      </c>
      <c r="H883" s="21"/>
      <c r="I883" s="24">
        <v>620</v>
      </c>
      <c r="J883" s="25">
        <v>37</v>
      </c>
      <c r="K883" s="25">
        <v>0</v>
      </c>
      <c r="L883" s="25">
        <v>13</v>
      </c>
      <c r="M883" s="25">
        <f t="shared" si="173"/>
        <v>50</v>
      </c>
      <c r="N883" s="21"/>
      <c r="O883" s="24">
        <f t="shared" si="174"/>
        <v>1112</v>
      </c>
      <c r="P883" s="25">
        <f t="shared" si="174"/>
        <v>196</v>
      </c>
      <c r="Q883" s="25">
        <f t="shared" si="174"/>
        <v>5</v>
      </c>
      <c r="R883" s="25">
        <f t="shared" si="174"/>
        <v>102</v>
      </c>
      <c r="S883" s="25">
        <f t="shared" si="174"/>
        <v>303</v>
      </c>
    </row>
    <row r="884" spans="2:19" ht="12.75">
      <c r="B884" t="s">
        <v>25</v>
      </c>
      <c r="C884" s="18">
        <f>SUM(C875:C883)</f>
        <v>24674</v>
      </c>
      <c r="D884">
        <f>SUM(D875:D883)</f>
        <v>9687</v>
      </c>
      <c r="E884">
        <f>SUM(E875:E883)</f>
        <v>135</v>
      </c>
      <c r="F884">
        <f>SUM(F875:F883)</f>
        <v>5586</v>
      </c>
      <c r="G884" s="21">
        <f>SUM(G875:G883)</f>
        <v>15408</v>
      </c>
      <c r="H884" s="20"/>
      <c r="I884" s="18">
        <f>SUM(I875:I883)</f>
        <v>13345</v>
      </c>
      <c r="J884">
        <f>SUM(J875:J883)</f>
        <v>2169</v>
      </c>
      <c r="K884">
        <f>SUM(K875:K883)</f>
        <v>45</v>
      </c>
      <c r="L884">
        <f>SUM(L875:L883)</f>
        <v>975</v>
      </c>
      <c r="M884" s="21">
        <f>SUM(M875:M883)</f>
        <v>3189</v>
      </c>
      <c r="N884" s="20"/>
      <c r="O884" s="18">
        <f t="shared" si="174"/>
        <v>38019</v>
      </c>
      <c r="P884">
        <f t="shared" si="174"/>
        <v>11856</v>
      </c>
      <c r="Q884">
        <f t="shared" si="174"/>
        <v>180</v>
      </c>
      <c r="R884">
        <f t="shared" si="174"/>
        <v>6561</v>
      </c>
      <c r="S884" s="21">
        <f t="shared" si="174"/>
        <v>18597</v>
      </c>
    </row>
    <row r="885" spans="1:19" ht="12.75">
      <c r="A885" s="1" t="s">
        <v>760</v>
      </c>
      <c r="C885" s="18"/>
      <c r="G885" s="21"/>
      <c r="H885" s="20"/>
      <c r="I885" s="18"/>
      <c r="M885" s="21"/>
      <c r="N885" s="20"/>
      <c r="O885" s="18"/>
      <c r="S885" s="21"/>
    </row>
    <row r="886" spans="2:19" ht="12.75">
      <c r="B886" t="s">
        <v>11</v>
      </c>
      <c r="C886" s="18">
        <v>5851</v>
      </c>
      <c r="D886">
        <v>2177</v>
      </c>
      <c r="E886">
        <v>51</v>
      </c>
      <c r="F886">
        <v>1888</v>
      </c>
      <c r="G886" s="21">
        <f aca="true" t="shared" si="175" ref="G886:G897">SUM(D886:F886)</f>
        <v>4116</v>
      </c>
      <c r="H886" s="20"/>
      <c r="I886" s="18">
        <v>5967</v>
      </c>
      <c r="J886">
        <v>123</v>
      </c>
      <c r="K886">
        <v>7</v>
      </c>
      <c r="L886">
        <v>171</v>
      </c>
      <c r="M886" s="21">
        <f aca="true" t="shared" si="176" ref="M886:M897">SUM(J886:L886)</f>
        <v>301</v>
      </c>
      <c r="N886" s="20"/>
      <c r="O886" s="18">
        <f aca="true" t="shared" si="177" ref="O886:S898">C886+I886</f>
        <v>11818</v>
      </c>
      <c r="P886">
        <f t="shared" si="177"/>
        <v>2300</v>
      </c>
      <c r="Q886">
        <f t="shared" si="177"/>
        <v>58</v>
      </c>
      <c r="R886">
        <f t="shared" si="177"/>
        <v>2059</v>
      </c>
      <c r="S886" s="21">
        <f t="shared" si="177"/>
        <v>4417</v>
      </c>
    </row>
    <row r="887" spans="2:19" ht="12.75">
      <c r="B887" t="s">
        <v>761</v>
      </c>
      <c r="C887" s="18">
        <v>334</v>
      </c>
      <c r="D887">
        <v>207</v>
      </c>
      <c r="E887">
        <v>12</v>
      </c>
      <c r="F887">
        <v>152</v>
      </c>
      <c r="G887" s="21">
        <f t="shared" si="175"/>
        <v>371</v>
      </c>
      <c r="H887" s="20"/>
      <c r="I887" s="18">
        <v>1089</v>
      </c>
      <c r="J887">
        <v>17</v>
      </c>
      <c r="K887">
        <v>0</v>
      </c>
      <c r="L887">
        <v>24</v>
      </c>
      <c r="M887" s="21">
        <f t="shared" si="176"/>
        <v>41</v>
      </c>
      <c r="N887" s="20"/>
      <c r="O887" s="18">
        <f t="shared" si="177"/>
        <v>1423</v>
      </c>
      <c r="P887">
        <f t="shared" si="177"/>
        <v>224</v>
      </c>
      <c r="Q887">
        <f t="shared" si="177"/>
        <v>12</v>
      </c>
      <c r="R887">
        <f t="shared" si="177"/>
        <v>176</v>
      </c>
      <c r="S887" s="21">
        <f t="shared" si="177"/>
        <v>412</v>
      </c>
    </row>
    <row r="888" spans="2:19" ht="12.75">
      <c r="B888" t="s">
        <v>762</v>
      </c>
      <c r="C888" s="18">
        <v>319</v>
      </c>
      <c r="D888">
        <v>86</v>
      </c>
      <c r="E888">
        <v>5</v>
      </c>
      <c r="F888">
        <v>47</v>
      </c>
      <c r="G888" s="21">
        <f t="shared" si="175"/>
        <v>138</v>
      </c>
      <c r="H888" s="20"/>
      <c r="I888" s="18">
        <v>561</v>
      </c>
      <c r="J888">
        <v>6</v>
      </c>
      <c r="K888">
        <v>0</v>
      </c>
      <c r="L888">
        <v>18</v>
      </c>
      <c r="M888" s="21">
        <f t="shared" si="176"/>
        <v>24</v>
      </c>
      <c r="N888" s="20"/>
      <c r="O888" s="18">
        <f t="shared" si="177"/>
        <v>880</v>
      </c>
      <c r="P888">
        <f t="shared" si="177"/>
        <v>92</v>
      </c>
      <c r="Q888">
        <f t="shared" si="177"/>
        <v>5</v>
      </c>
      <c r="R888">
        <f t="shared" si="177"/>
        <v>65</v>
      </c>
      <c r="S888" s="21">
        <f t="shared" si="177"/>
        <v>162</v>
      </c>
    </row>
    <row r="889" spans="2:19" ht="12.75">
      <c r="B889" t="s">
        <v>763</v>
      </c>
      <c r="C889" s="18">
        <v>1914</v>
      </c>
      <c r="D889">
        <v>988</v>
      </c>
      <c r="E889">
        <v>19</v>
      </c>
      <c r="F889">
        <v>695</v>
      </c>
      <c r="G889" s="21">
        <f t="shared" si="175"/>
        <v>1702</v>
      </c>
      <c r="H889" s="20"/>
      <c r="I889" s="18">
        <v>4293</v>
      </c>
      <c r="J889">
        <v>249</v>
      </c>
      <c r="K889">
        <v>4</v>
      </c>
      <c r="L889">
        <v>145</v>
      </c>
      <c r="M889" s="21">
        <f t="shared" si="176"/>
        <v>398</v>
      </c>
      <c r="N889" s="20"/>
      <c r="O889" s="18">
        <f t="shared" si="177"/>
        <v>6207</v>
      </c>
      <c r="P889">
        <f t="shared" si="177"/>
        <v>1237</v>
      </c>
      <c r="Q889">
        <f t="shared" si="177"/>
        <v>23</v>
      </c>
      <c r="R889">
        <f t="shared" si="177"/>
        <v>840</v>
      </c>
      <c r="S889" s="21">
        <f t="shared" si="177"/>
        <v>2100</v>
      </c>
    </row>
    <row r="890" spans="2:19" ht="12.75">
      <c r="B890" t="s">
        <v>764</v>
      </c>
      <c r="C890" s="18">
        <v>2123</v>
      </c>
      <c r="D890">
        <v>966</v>
      </c>
      <c r="E890">
        <v>22</v>
      </c>
      <c r="F890">
        <v>624</v>
      </c>
      <c r="G890" s="21">
        <f t="shared" si="175"/>
        <v>1612</v>
      </c>
      <c r="H890" s="20"/>
      <c r="I890" s="18">
        <v>2698</v>
      </c>
      <c r="J890">
        <v>34</v>
      </c>
      <c r="K890">
        <v>4</v>
      </c>
      <c r="L890">
        <v>85</v>
      </c>
      <c r="M890" s="21">
        <f t="shared" si="176"/>
        <v>123</v>
      </c>
      <c r="N890" s="20"/>
      <c r="O890" s="18">
        <f t="shared" si="177"/>
        <v>4821</v>
      </c>
      <c r="P890">
        <f t="shared" si="177"/>
        <v>1000</v>
      </c>
      <c r="Q890">
        <f t="shared" si="177"/>
        <v>26</v>
      </c>
      <c r="R890">
        <f t="shared" si="177"/>
        <v>709</v>
      </c>
      <c r="S890" s="21">
        <f t="shared" si="177"/>
        <v>1735</v>
      </c>
    </row>
    <row r="891" spans="2:19" ht="12.75">
      <c r="B891" t="s">
        <v>765</v>
      </c>
      <c r="C891" s="18">
        <v>942</v>
      </c>
      <c r="D891">
        <v>413</v>
      </c>
      <c r="E891">
        <v>9</v>
      </c>
      <c r="F891">
        <v>317</v>
      </c>
      <c r="G891" s="21">
        <f t="shared" si="175"/>
        <v>739</v>
      </c>
      <c r="H891" s="20"/>
      <c r="I891" s="18">
        <v>1204</v>
      </c>
      <c r="J891">
        <v>18</v>
      </c>
      <c r="K891">
        <v>0</v>
      </c>
      <c r="L891">
        <v>25</v>
      </c>
      <c r="M891" s="21">
        <f t="shared" si="176"/>
        <v>43</v>
      </c>
      <c r="N891" s="20"/>
      <c r="O891" s="18">
        <f t="shared" si="177"/>
        <v>2146</v>
      </c>
      <c r="P891">
        <f t="shared" si="177"/>
        <v>431</v>
      </c>
      <c r="Q891">
        <f t="shared" si="177"/>
        <v>9</v>
      </c>
      <c r="R891">
        <f t="shared" si="177"/>
        <v>342</v>
      </c>
      <c r="S891" s="21">
        <f t="shared" si="177"/>
        <v>782</v>
      </c>
    </row>
    <row r="892" spans="2:19" ht="12.75">
      <c r="B892" t="s">
        <v>766</v>
      </c>
      <c r="C892" s="18">
        <v>2286</v>
      </c>
      <c r="D892">
        <v>1074</v>
      </c>
      <c r="E892">
        <v>20</v>
      </c>
      <c r="F892">
        <v>834</v>
      </c>
      <c r="G892" s="21">
        <f t="shared" si="175"/>
        <v>1928</v>
      </c>
      <c r="H892" s="20"/>
      <c r="I892" s="18">
        <v>1815</v>
      </c>
      <c r="J892">
        <v>47</v>
      </c>
      <c r="K892">
        <v>2</v>
      </c>
      <c r="L892">
        <v>73</v>
      </c>
      <c r="M892" s="21">
        <f t="shared" si="176"/>
        <v>122</v>
      </c>
      <c r="N892" s="20"/>
      <c r="O892" s="18">
        <f t="shared" si="177"/>
        <v>4101</v>
      </c>
      <c r="P892">
        <f t="shared" si="177"/>
        <v>1121</v>
      </c>
      <c r="Q892">
        <f t="shared" si="177"/>
        <v>22</v>
      </c>
      <c r="R892">
        <f t="shared" si="177"/>
        <v>907</v>
      </c>
      <c r="S892" s="21">
        <f t="shared" si="177"/>
        <v>2050</v>
      </c>
    </row>
    <row r="893" spans="2:19" ht="12.75">
      <c r="B893" t="s">
        <v>767</v>
      </c>
      <c r="C893" s="18">
        <v>1868</v>
      </c>
      <c r="D893">
        <v>1183</v>
      </c>
      <c r="E893">
        <v>19</v>
      </c>
      <c r="F893">
        <v>867</v>
      </c>
      <c r="G893" s="21">
        <f t="shared" si="175"/>
        <v>2069</v>
      </c>
      <c r="H893" s="20"/>
      <c r="I893" s="18">
        <v>3826</v>
      </c>
      <c r="J893">
        <v>77</v>
      </c>
      <c r="K893">
        <v>7</v>
      </c>
      <c r="L893">
        <v>103</v>
      </c>
      <c r="M893" s="21">
        <f t="shared" si="176"/>
        <v>187</v>
      </c>
      <c r="N893" s="20"/>
      <c r="O893" s="18">
        <f t="shared" si="177"/>
        <v>5694</v>
      </c>
      <c r="P893">
        <f t="shared" si="177"/>
        <v>1260</v>
      </c>
      <c r="Q893">
        <f t="shared" si="177"/>
        <v>26</v>
      </c>
      <c r="R893">
        <f t="shared" si="177"/>
        <v>970</v>
      </c>
      <c r="S893" s="21">
        <f t="shared" si="177"/>
        <v>2256</v>
      </c>
    </row>
    <row r="894" spans="2:19" ht="12.75">
      <c r="B894" t="s">
        <v>687</v>
      </c>
      <c r="C894" s="18">
        <v>228</v>
      </c>
      <c r="D894">
        <v>114</v>
      </c>
      <c r="E894">
        <v>2</v>
      </c>
      <c r="F894">
        <v>101</v>
      </c>
      <c r="G894" s="21">
        <f t="shared" si="175"/>
        <v>217</v>
      </c>
      <c r="H894" s="20"/>
      <c r="I894" s="18">
        <v>734</v>
      </c>
      <c r="J894">
        <v>3</v>
      </c>
      <c r="K894">
        <v>1</v>
      </c>
      <c r="L894">
        <v>21</v>
      </c>
      <c r="M894" s="21">
        <f t="shared" si="176"/>
        <v>25</v>
      </c>
      <c r="N894" s="20"/>
      <c r="O894" s="18">
        <f t="shared" si="177"/>
        <v>962</v>
      </c>
      <c r="P894">
        <f t="shared" si="177"/>
        <v>117</v>
      </c>
      <c r="Q894">
        <f t="shared" si="177"/>
        <v>3</v>
      </c>
      <c r="R894">
        <f t="shared" si="177"/>
        <v>122</v>
      </c>
      <c r="S894" s="21">
        <f t="shared" si="177"/>
        <v>242</v>
      </c>
    </row>
    <row r="895" spans="2:19" ht="12.75">
      <c r="B895" t="s">
        <v>588</v>
      </c>
      <c r="C895" s="18">
        <v>614</v>
      </c>
      <c r="D895">
        <v>160</v>
      </c>
      <c r="E895">
        <v>4</v>
      </c>
      <c r="F895">
        <v>140</v>
      </c>
      <c r="G895" s="21">
        <f t="shared" si="175"/>
        <v>304</v>
      </c>
      <c r="H895" s="20"/>
      <c r="I895" s="18">
        <v>546</v>
      </c>
      <c r="J895">
        <v>5</v>
      </c>
      <c r="K895">
        <v>1</v>
      </c>
      <c r="L895">
        <v>25</v>
      </c>
      <c r="M895" s="21">
        <f t="shared" si="176"/>
        <v>31</v>
      </c>
      <c r="N895" s="20"/>
      <c r="O895" s="18">
        <f t="shared" si="177"/>
        <v>1160</v>
      </c>
      <c r="P895">
        <f t="shared" si="177"/>
        <v>165</v>
      </c>
      <c r="Q895">
        <f t="shared" si="177"/>
        <v>5</v>
      </c>
      <c r="R895">
        <f t="shared" si="177"/>
        <v>165</v>
      </c>
      <c r="S895" s="21">
        <f t="shared" si="177"/>
        <v>335</v>
      </c>
    </row>
    <row r="896" spans="2:19" ht="12.75">
      <c r="B896" t="s">
        <v>768</v>
      </c>
      <c r="C896" s="18">
        <v>72</v>
      </c>
      <c r="D896">
        <v>35</v>
      </c>
      <c r="E896">
        <v>0</v>
      </c>
      <c r="F896">
        <v>17</v>
      </c>
      <c r="G896" s="21">
        <f t="shared" si="175"/>
        <v>52</v>
      </c>
      <c r="H896" s="20"/>
      <c r="I896" s="18">
        <v>135</v>
      </c>
      <c r="J896">
        <v>1</v>
      </c>
      <c r="K896">
        <v>0</v>
      </c>
      <c r="L896">
        <v>0</v>
      </c>
      <c r="M896" s="21">
        <f t="shared" si="176"/>
        <v>1</v>
      </c>
      <c r="N896" s="20"/>
      <c r="O896" s="18">
        <f t="shared" si="177"/>
        <v>207</v>
      </c>
      <c r="P896">
        <f t="shared" si="177"/>
        <v>36</v>
      </c>
      <c r="Q896">
        <f t="shared" si="177"/>
        <v>0</v>
      </c>
      <c r="R896">
        <f t="shared" si="177"/>
        <v>17</v>
      </c>
      <c r="S896" s="21">
        <f t="shared" si="177"/>
        <v>53</v>
      </c>
    </row>
    <row r="897" spans="1:19" s="2" customFormat="1" ht="12.75">
      <c r="A897" s="22"/>
      <c r="B897" s="23" t="s">
        <v>769</v>
      </c>
      <c r="C897" s="24">
        <v>398</v>
      </c>
      <c r="D897" s="25">
        <v>31</v>
      </c>
      <c r="E897" s="25">
        <v>0</v>
      </c>
      <c r="F897" s="25">
        <v>27</v>
      </c>
      <c r="G897" s="25">
        <f t="shared" si="175"/>
        <v>58</v>
      </c>
      <c r="H897" s="21"/>
      <c r="I897" s="24">
        <v>915</v>
      </c>
      <c r="J897" s="25">
        <v>6</v>
      </c>
      <c r="K897" s="25">
        <v>0</v>
      </c>
      <c r="L897" s="25">
        <v>16</v>
      </c>
      <c r="M897" s="25">
        <f t="shared" si="176"/>
        <v>22</v>
      </c>
      <c r="N897" s="21"/>
      <c r="O897" s="24">
        <f t="shared" si="177"/>
        <v>1313</v>
      </c>
      <c r="P897" s="25">
        <f t="shared" si="177"/>
        <v>37</v>
      </c>
      <c r="Q897" s="25">
        <f t="shared" si="177"/>
        <v>0</v>
      </c>
      <c r="R897" s="25">
        <f t="shared" si="177"/>
        <v>43</v>
      </c>
      <c r="S897" s="25">
        <f t="shared" si="177"/>
        <v>80</v>
      </c>
    </row>
    <row r="898" spans="2:19" ht="12.75">
      <c r="B898" t="s">
        <v>25</v>
      </c>
      <c r="C898" s="18">
        <f>SUM(C886:C897)</f>
        <v>16949</v>
      </c>
      <c r="D898">
        <f>SUM(D886:D897)</f>
        <v>7434</v>
      </c>
      <c r="E898">
        <f>SUM(E886:E897)</f>
        <v>163</v>
      </c>
      <c r="F898">
        <f>SUM(F886:F897)</f>
        <v>5709</v>
      </c>
      <c r="G898" s="21">
        <f>SUM(G886:G897)</f>
        <v>13306</v>
      </c>
      <c r="H898" s="20"/>
      <c r="I898" s="18">
        <f>SUM(I886:I897)</f>
        <v>23783</v>
      </c>
      <c r="J898">
        <f>SUM(J886:J897)</f>
        <v>586</v>
      </c>
      <c r="K898">
        <f>SUM(K886:K897)</f>
        <v>26</v>
      </c>
      <c r="L898">
        <f>SUM(L886:L897)</f>
        <v>706</v>
      </c>
      <c r="M898" s="21">
        <f>SUM(M886:M897)</f>
        <v>1318</v>
      </c>
      <c r="N898" s="20"/>
      <c r="O898" s="18">
        <f t="shared" si="177"/>
        <v>40732</v>
      </c>
      <c r="P898">
        <f t="shared" si="177"/>
        <v>8020</v>
      </c>
      <c r="Q898">
        <f t="shared" si="177"/>
        <v>189</v>
      </c>
      <c r="R898">
        <f t="shared" si="177"/>
        <v>6415</v>
      </c>
      <c r="S898" s="21">
        <f t="shared" si="177"/>
        <v>14624</v>
      </c>
    </row>
    <row r="899" spans="1:19" ht="12.75">
      <c r="A899" s="1" t="s">
        <v>770</v>
      </c>
      <c r="C899" s="18"/>
      <c r="G899" s="21"/>
      <c r="H899" s="20"/>
      <c r="I899" s="18"/>
      <c r="M899" s="21"/>
      <c r="N899" s="20"/>
      <c r="O899" s="18"/>
      <c r="S899" s="21"/>
    </row>
    <row r="900" spans="2:19" ht="12.75">
      <c r="B900" t="s">
        <v>11</v>
      </c>
      <c r="C900" s="18">
        <v>13736</v>
      </c>
      <c r="D900">
        <v>5139</v>
      </c>
      <c r="E900">
        <v>75</v>
      </c>
      <c r="F900">
        <v>3172</v>
      </c>
      <c r="G900" s="21">
        <f aca="true" t="shared" si="178" ref="G900:G917">SUM(D900:F900)</f>
        <v>8386</v>
      </c>
      <c r="H900" s="20"/>
      <c r="I900" s="18">
        <v>1262</v>
      </c>
      <c r="J900">
        <v>158</v>
      </c>
      <c r="K900">
        <v>3</v>
      </c>
      <c r="L900">
        <v>219</v>
      </c>
      <c r="M900" s="21">
        <f aca="true" t="shared" si="179" ref="M900:M917">SUM(J900:L900)</f>
        <v>380</v>
      </c>
      <c r="N900" s="20"/>
      <c r="O900" s="18">
        <f aca="true" t="shared" si="180" ref="O900:S918">C900+I900</f>
        <v>14998</v>
      </c>
      <c r="P900">
        <f t="shared" si="180"/>
        <v>5297</v>
      </c>
      <c r="Q900">
        <f t="shared" si="180"/>
        <v>78</v>
      </c>
      <c r="R900">
        <f t="shared" si="180"/>
        <v>3391</v>
      </c>
      <c r="S900" s="21">
        <f t="shared" si="180"/>
        <v>8766</v>
      </c>
    </row>
    <row r="901" spans="2:19" ht="12.75">
      <c r="B901" t="s">
        <v>771</v>
      </c>
      <c r="C901" s="18">
        <v>3723</v>
      </c>
      <c r="D901">
        <v>1154</v>
      </c>
      <c r="E901">
        <v>22</v>
      </c>
      <c r="F901">
        <v>722</v>
      </c>
      <c r="G901" s="21">
        <f t="shared" si="178"/>
        <v>1898</v>
      </c>
      <c r="H901" s="20"/>
      <c r="I901" s="18">
        <v>2064</v>
      </c>
      <c r="J901">
        <v>248</v>
      </c>
      <c r="K901">
        <v>6</v>
      </c>
      <c r="L901">
        <v>112</v>
      </c>
      <c r="M901" s="21">
        <f t="shared" si="179"/>
        <v>366</v>
      </c>
      <c r="N901" s="20"/>
      <c r="O901" s="18">
        <f t="shared" si="180"/>
        <v>5787</v>
      </c>
      <c r="P901">
        <f t="shared" si="180"/>
        <v>1402</v>
      </c>
      <c r="Q901">
        <f t="shared" si="180"/>
        <v>28</v>
      </c>
      <c r="R901">
        <f t="shared" si="180"/>
        <v>834</v>
      </c>
      <c r="S901" s="21">
        <f t="shared" si="180"/>
        <v>2264</v>
      </c>
    </row>
    <row r="902" spans="2:19" ht="12.75">
      <c r="B902" t="s">
        <v>772</v>
      </c>
      <c r="C902" s="18">
        <v>1484</v>
      </c>
      <c r="D902">
        <v>431</v>
      </c>
      <c r="E902">
        <v>4</v>
      </c>
      <c r="F902">
        <v>385</v>
      </c>
      <c r="G902" s="21">
        <f t="shared" si="178"/>
        <v>820</v>
      </c>
      <c r="H902" s="20"/>
      <c r="I902" s="18">
        <v>781</v>
      </c>
      <c r="J902">
        <v>38</v>
      </c>
      <c r="K902">
        <v>1</v>
      </c>
      <c r="L902">
        <v>18</v>
      </c>
      <c r="M902" s="21">
        <f t="shared" si="179"/>
        <v>57</v>
      </c>
      <c r="N902" s="20"/>
      <c r="O902" s="18">
        <f t="shared" si="180"/>
        <v>2265</v>
      </c>
      <c r="P902">
        <f t="shared" si="180"/>
        <v>469</v>
      </c>
      <c r="Q902">
        <f t="shared" si="180"/>
        <v>5</v>
      </c>
      <c r="R902">
        <f t="shared" si="180"/>
        <v>403</v>
      </c>
      <c r="S902" s="21">
        <f t="shared" si="180"/>
        <v>877</v>
      </c>
    </row>
    <row r="903" spans="2:19" ht="12.75">
      <c r="B903" t="s">
        <v>773</v>
      </c>
      <c r="C903" s="18">
        <v>922</v>
      </c>
      <c r="D903">
        <v>263</v>
      </c>
      <c r="E903">
        <v>4</v>
      </c>
      <c r="F903">
        <v>241</v>
      </c>
      <c r="G903" s="21">
        <f t="shared" si="178"/>
        <v>508</v>
      </c>
      <c r="H903" s="20"/>
      <c r="I903" s="18">
        <v>891</v>
      </c>
      <c r="J903">
        <v>119</v>
      </c>
      <c r="K903">
        <v>0</v>
      </c>
      <c r="L903">
        <v>58</v>
      </c>
      <c r="M903" s="21">
        <f t="shared" si="179"/>
        <v>177</v>
      </c>
      <c r="N903" s="20"/>
      <c r="O903" s="18">
        <f t="shared" si="180"/>
        <v>1813</v>
      </c>
      <c r="P903">
        <f t="shared" si="180"/>
        <v>382</v>
      </c>
      <c r="Q903">
        <f t="shared" si="180"/>
        <v>4</v>
      </c>
      <c r="R903">
        <f t="shared" si="180"/>
        <v>299</v>
      </c>
      <c r="S903" s="21">
        <f t="shared" si="180"/>
        <v>685</v>
      </c>
    </row>
    <row r="904" spans="2:19" ht="12.75">
      <c r="B904" t="s">
        <v>774</v>
      </c>
      <c r="C904" s="18">
        <v>563</v>
      </c>
      <c r="D904">
        <v>273</v>
      </c>
      <c r="E904">
        <v>2</v>
      </c>
      <c r="F904">
        <v>204</v>
      </c>
      <c r="G904" s="21">
        <f t="shared" si="178"/>
        <v>479</v>
      </c>
      <c r="H904" s="20"/>
      <c r="I904" s="18">
        <v>452</v>
      </c>
      <c r="J904">
        <v>95</v>
      </c>
      <c r="K904">
        <v>0</v>
      </c>
      <c r="L904">
        <v>22</v>
      </c>
      <c r="M904" s="21">
        <f t="shared" si="179"/>
        <v>117</v>
      </c>
      <c r="N904" s="20"/>
      <c r="O904" s="18">
        <f t="shared" si="180"/>
        <v>1015</v>
      </c>
      <c r="P904">
        <f t="shared" si="180"/>
        <v>368</v>
      </c>
      <c r="Q904">
        <f t="shared" si="180"/>
        <v>2</v>
      </c>
      <c r="R904">
        <f t="shared" si="180"/>
        <v>226</v>
      </c>
      <c r="S904" s="21">
        <f t="shared" si="180"/>
        <v>596</v>
      </c>
    </row>
    <row r="905" spans="2:19" ht="12.75">
      <c r="B905" t="s">
        <v>775</v>
      </c>
      <c r="C905" s="18">
        <v>1031</v>
      </c>
      <c r="D905">
        <v>485</v>
      </c>
      <c r="E905">
        <v>13</v>
      </c>
      <c r="F905">
        <v>369</v>
      </c>
      <c r="G905" s="21">
        <f t="shared" si="178"/>
        <v>867</v>
      </c>
      <c r="H905" s="20"/>
      <c r="I905" s="18">
        <v>374</v>
      </c>
      <c r="J905">
        <v>135</v>
      </c>
      <c r="K905">
        <v>0</v>
      </c>
      <c r="L905">
        <v>35</v>
      </c>
      <c r="M905" s="21">
        <f t="shared" si="179"/>
        <v>170</v>
      </c>
      <c r="N905" s="20"/>
      <c r="O905" s="18">
        <f t="shared" si="180"/>
        <v>1405</v>
      </c>
      <c r="P905">
        <f t="shared" si="180"/>
        <v>620</v>
      </c>
      <c r="Q905">
        <f t="shared" si="180"/>
        <v>13</v>
      </c>
      <c r="R905">
        <f t="shared" si="180"/>
        <v>404</v>
      </c>
      <c r="S905" s="21">
        <f t="shared" si="180"/>
        <v>1037</v>
      </c>
    </row>
    <row r="906" spans="2:19" ht="12.75">
      <c r="B906" t="s">
        <v>776</v>
      </c>
      <c r="C906" s="18">
        <v>1271</v>
      </c>
      <c r="D906">
        <v>558</v>
      </c>
      <c r="E906">
        <v>6</v>
      </c>
      <c r="F906">
        <v>481</v>
      </c>
      <c r="G906" s="21">
        <f t="shared" si="178"/>
        <v>1045</v>
      </c>
      <c r="H906" s="20"/>
      <c r="I906" s="18">
        <v>877</v>
      </c>
      <c r="J906">
        <v>95</v>
      </c>
      <c r="K906">
        <v>2</v>
      </c>
      <c r="L906">
        <v>74</v>
      </c>
      <c r="M906" s="21">
        <f t="shared" si="179"/>
        <v>171</v>
      </c>
      <c r="N906" s="20"/>
      <c r="O906" s="18">
        <f t="shared" si="180"/>
        <v>2148</v>
      </c>
      <c r="P906">
        <f t="shared" si="180"/>
        <v>653</v>
      </c>
      <c r="Q906">
        <f t="shared" si="180"/>
        <v>8</v>
      </c>
      <c r="R906">
        <f t="shared" si="180"/>
        <v>555</v>
      </c>
      <c r="S906" s="21">
        <f t="shared" si="180"/>
        <v>1216</v>
      </c>
    </row>
    <row r="907" spans="2:19" ht="12.75">
      <c r="B907" t="s">
        <v>777</v>
      </c>
      <c r="C907" s="18">
        <v>788</v>
      </c>
      <c r="D907">
        <v>351</v>
      </c>
      <c r="E907">
        <v>6</v>
      </c>
      <c r="F907">
        <v>346</v>
      </c>
      <c r="G907" s="21">
        <f t="shared" si="178"/>
        <v>703</v>
      </c>
      <c r="H907" s="20"/>
      <c r="I907" s="18">
        <v>210</v>
      </c>
      <c r="J907">
        <v>40</v>
      </c>
      <c r="K907">
        <v>2</v>
      </c>
      <c r="L907">
        <v>8</v>
      </c>
      <c r="M907" s="21">
        <f t="shared" si="179"/>
        <v>50</v>
      </c>
      <c r="N907" s="20"/>
      <c r="O907" s="18">
        <f t="shared" si="180"/>
        <v>998</v>
      </c>
      <c r="P907">
        <f t="shared" si="180"/>
        <v>391</v>
      </c>
      <c r="Q907">
        <f t="shared" si="180"/>
        <v>8</v>
      </c>
      <c r="R907">
        <f t="shared" si="180"/>
        <v>354</v>
      </c>
      <c r="S907" s="21">
        <f t="shared" si="180"/>
        <v>753</v>
      </c>
    </row>
    <row r="908" spans="2:19" ht="12.75">
      <c r="B908" t="s">
        <v>778</v>
      </c>
      <c r="C908" s="18">
        <v>451</v>
      </c>
      <c r="D908">
        <v>191</v>
      </c>
      <c r="E908">
        <v>6</v>
      </c>
      <c r="F908">
        <v>113</v>
      </c>
      <c r="G908" s="21">
        <f t="shared" si="178"/>
        <v>310</v>
      </c>
      <c r="H908" s="20"/>
      <c r="I908" s="18">
        <v>167</v>
      </c>
      <c r="J908">
        <v>13</v>
      </c>
      <c r="K908">
        <v>0</v>
      </c>
      <c r="L908">
        <v>6</v>
      </c>
      <c r="M908" s="21">
        <f t="shared" si="179"/>
        <v>19</v>
      </c>
      <c r="N908" s="20"/>
      <c r="O908" s="18">
        <f t="shared" si="180"/>
        <v>618</v>
      </c>
      <c r="P908">
        <f t="shared" si="180"/>
        <v>204</v>
      </c>
      <c r="Q908">
        <f t="shared" si="180"/>
        <v>6</v>
      </c>
      <c r="R908">
        <f t="shared" si="180"/>
        <v>119</v>
      </c>
      <c r="S908" s="21">
        <f t="shared" si="180"/>
        <v>329</v>
      </c>
    </row>
    <row r="909" spans="2:19" ht="12.75">
      <c r="B909" t="s">
        <v>779</v>
      </c>
      <c r="C909" s="18">
        <v>1227</v>
      </c>
      <c r="D909">
        <v>707</v>
      </c>
      <c r="E909">
        <v>8</v>
      </c>
      <c r="F909">
        <v>338</v>
      </c>
      <c r="G909" s="21">
        <f t="shared" si="178"/>
        <v>1053</v>
      </c>
      <c r="H909" s="20"/>
      <c r="I909" s="18">
        <v>909</v>
      </c>
      <c r="J909">
        <v>87</v>
      </c>
      <c r="K909">
        <v>0</v>
      </c>
      <c r="L909">
        <v>18</v>
      </c>
      <c r="M909" s="21">
        <f t="shared" si="179"/>
        <v>105</v>
      </c>
      <c r="N909" s="20"/>
      <c r="O909" s="18">
        <f t="shared" si="180"/>
        <v>2136</v>
      </c>
      <c r="P909">
        <f t="shared" si="180"/>
        <v>794</v>
      </c>
      <c r="Q909">
        <f t="shared" si="180"/>
        <v>8</v>
      </c>
      <c r="R909">
        <f t="shared" si="180"/>
        <v>356</v>
      </c>
      <c r="S909" s="21">
        <f t="shared" si="180"/>
        <v>1158</v>
      </c>
    </row>
    <row r="910" spans="2:19" ht="12.75">
      <c r="B910" t="s">
        <v>780</v>
      </c>
      <c r="C910" s="18">
        <v>887</v>
      </c>
      <c r="D910">
        <v>304</v>
      </c>
      <c r="E910">
        <v>7</v>
      </c>
      <c r="F910">
        <v>231</v>
      </c>
      <c r="G910" s="21">
        <f t="shared" si="178"/>
        <v>542</v>
      </c>
      <c r="H910" s="20"/>
      <c r="I910" s="18">
        <v>756</v>
      </c>
      <c r="J910">
        <v>241</v>
      </c>
      <c r="K910">
        <v>3</v>
      </c>
      <c r="L910">
        <v>118</v>
      </c>
      <c r="M910" s="21">
        <f t="shared" si="179"/>
        <v>362</v>
      </c>
      <c r="N910" s="20"/>
      <c r="O910" s="18">
        <f t="shared" si="180"/>
        <v>1643</v>
      </c>
      <c r="P910">
        <f t="shared" si="180"/>
        <v>545</v>
      </c>
      <c r="Q910">
        <f t="shared" si="180"/>
        <v>10</v>
      </c>
      <c r="R910">
        <f t="shared" si="180"/>
        <v>349</v>
      </c>
      <c r="S910" s="21">
        <f t="shared" si="180"/>
        <v>904</v>
      </c>
    </row>
    <row r="911" spans="2:19" ht="12.75">
      <c r="B911" t="s">
        <v>781</v>
      </c>
      <c r="C911" s="18">
        <v>768</v>
      </c>
      <c r="D911">
        <v>475</v>
      </c>
      <c r="E911">
        <v>7</v>
      </c>
      <c r="F911">
        <v>235</v>
      </c>
      <c r="G911" s="21">
        <f t="shared" si="178"/>
        <v>717</v>
      </c>
      <c r="H911" s="20"/>
      <c r="I911" s="18">
        <v>260</v>
      </c>
      <c r="J911">
        <v>37</v>
      </c>
      <c r="K911">
        <v>1</v>
      </c>
      <c r="L911">
        <v>25</v>
      </c>
      <c r="M911" s="21">
        <f t="shared" si="179"/>
        <v>63</v>
      </c>
      <c r="N911" s="20"/>
      <c r="O911" s="18">
        <f t="shared" si="180"/>
        <v>1028</v>
      </c>
      <c r="P911">
        <f t="shared" si="180"/>
        <v>512</v>
      </c>
      <c r="Q911">
        <f t="shared" si="180"/>
        <v>8</v>
      </c>
      <c r="R911">
        <f t="shared" si="180"/>
        <v>260</v>
      </c>
      <c r="S911" s="21">
        <f t="shared" si="180"/>
        <v>780</v>
      </c>
    </row>
    <row r="912" spans="2:19" ht="12.75">
      <c r="B912" t="s">
        <v>782</v>
      </c>
      <c r="C912" s="18">
        <v>607</v>
      </c>
      <c r="D912">
        <v>60</v>
      </c>
      <c r="E912">
        <v>1</v>
      </c>
      <c r="F912">
        <v>56</v>
      </c>
      <c r="G912" s="21">
        <f t="shared" si="178"/>
        <v>117</v>
      </c>
      <c r="H912" s="20"/>
      <c r="I912" s="18">
        <v>989</v>
      </c>
      <c r="J912">
        <v>40</v>
      </c>
      <c r="K912">
        <v>1</v>
      </c>
      <c r="L912">
        <v>11</v>
      </c>
      <c r="M912" s="21">
        <f t="shared" si="179"/>
        <v>52</v>
      </c>
      <c r="N912" s="20"/>
      <c r="O912" s="18">
        <f t="shared" si="180"/>
        <v>1596</v>
      </c>
      <c r="P912">
        <f t="shared" si="180"/>
        <v>100</v>
      </c>
      <c r="Q912">
        <f t="shared" si="180"/>
        <v>2</v>
      </c>
      <c r="R912">
        <f t="shared" si="180"/>
        <v>67</v>
      </c>
      <c r="S912" s="21">
        <f t="shared" si="180"/>
        <v>169</v>
      </c>
    </row>
    <row r="913" spans="2:19" ht="12.75">
      <c r="B913" t="s">
        <v>783</v>
      </c>
      <c r="C913" s="18">
        <v>670</v>
      </c>
      <c r="D913">
        <v>175</v>
      </c>
      <c r="E913">
        <v>1</v>
      </c>
      <c r="F913">
        <v>83</v>
      </c>
      <c r="G913" s="21">
        <f t="shared" si="178"/>
        <v>259</v>
      </c>
      <c r="H913" s="20"/>
      <c r="I913" s="18">
        <v>271</v>
      </c>
      <c r="J913">
        <v>57</v>
      </c>
      <c r="K913">
        <v>0</v>
      </c>
      <c r="L913">
        <v>21</v>
      </c>
      <c r="M913" s="21">
        <f t="shared" si="179"/>
        <v>78</v>
      </c>
      <c r="N913" s="20"/>
      <c r="O913" s="18">
        <f t="shared" si="180"/>
        <v>941</v>
      </c>
      <c r="P913">
        <f t="shared" si="180"/>
        <v>232</v>
      </c>
      <c r="Q913">
        <f t="shared" si="180"/>
        <v>1</v>
      </c>
      <c r="R913">
        <f t="shared" si="180"/>
        <v>104</v>
      </c>
      <c r="S913" s="21">
        <f t="shared" si="180"/>
        <v>337</v>
      </c>
    </row>
    <row r="914" spans="2:19" ht="12.75">
      <c r="B914" t="s">
        <v>784</v>
      </c>
      <c r="C914" s="18">
        <v>159</v>
      </c>
      <c r="D914">
        <v>48</v>
      </c>
      <c r="E914">
        <v>1</v>
      </c>
      <c r="F914">
        <v>74</v>
      </c>
      <c r="G914" s="21">
        <f t="shared" si="178"/>
        <v>123</v>
      </c>
      <c r="H914" s="20"/>
      <c r="I914" s="18">
        <v>77</v>
      </c>
      <c r="J914">
        <v>12</v>
      </c>
      <c r="K914">
        <v>0</v>
      </c>
      <c r="L914">
        <v>11</v>
      </c>
      <c r="M914" s="21">
        <f t="shared" si="179"/>
        <v>23</v>
      </c>
      <c r="N914" s="20"/>
      <c r="O914" s="18">
        <f t="shared" si="180"/>
        <v>236</v>
      </c>
      <c r="P914">
        <f t="shared" si="180"/>
        <v>60</v>
      </c>
      <c r="Q914">
        <f t="shared" si="180"/>
        <v>1</v>
      </c>
      <c r="R914">
        <f t="shared" si="180"/>
        <v>85</v>
      </c>
      <c r="S914" s="21">
        <f t="shared" si="180"/>
        <v>146</v>
      </c>
    </row>
    <row r="915" spans="2:19" ht="12.75">
      <c r="B915" t="s">
        <v>785</v>
      </c>
      <c r="C915" s="18">
        <v>235</v>
      </c>
      <c r="D915">
        <v>67</v>
      </c>
      <c r="E915">
        <v>6</v>
      </c>
      <c r="F915">
        <v>36</v>
      </c>
      <c r="G915" s="21">
        <f t="shared" si="178"/>
        <v>109</v>
      </c>
      <c r="H915" s="20"/>
      <c r="I915" s="18">
        <v>177</v>
      </c>
      <c r="J915">
        <v>4</v>
      </c>
      <c r="K915">
        <v>0</v>
      </c>
      <c r="L915">
        <v>15</v>
      </c>
      <c r="M915" s="21">
        <f t="shared" si="179"/>
        <v>19</v>
      </c>
      <c r="N915" s="20"/>
      <c r="O915" s="18">
        <f t="shared" si="180"/>
        <v>412</v>
      </c>
      <c r="P915">
        <f t="shared" si="180"/>
        <v>71</v>
      </c>
      <c r="Q915">
        <f t="shared" si="180"/>
        <v>6</v>
      </c>
      <c r="R915">
        <f t="shared" si="180"/>
        <v>51</v>
      </c>
      <c r="S915" s="21">
        <f t="shared" si="180"/>
        <v>128</v>
      </c>
    </row>
    <row r="916" spans="2:19" ht="12.75">
      <c r="B916" t="s">
        <v>786</v>
      </c>
      <c r="C916" s="18">
        <v>263</v>
      </c>
      <c r="D916">
        <v>51</v>
      </c>
      <c r="E916">
        <v>0</v>
      </c>
      <c r="F916">
        <v>50</v>
      </c>
      <c r="G916" s="21">
        <f t="shared" si="178"/>
        <v>101</v>
      </c>
      <c r="H916" s="20"/>
      <c r="I916" s="18">
        <v>712</v>
      </c>
      <c r="J916">
        <v>13</v>
      </c>
      <c r="K916">
        <v>0</v>
      </c>
      <c r="L916">
        <v>37</v>
      </c>
      <c r="M916" s="21">
        <f t="shared" si="179"/>
        <v>50</v>
      </c>
      <c r="N916" s="20"/>
      <c r="O916" s="18">
        <f t="shared" si="180"/>
        <v>975</v>
      </c>
      <c r="P916">
        <f t="shared" si="180"/>
        <v>64</v>
      </c>
      <c r="Q916">
        <f t="shared" si="180"/>
        <v>0</v>
      </c>
      <c r="R916">
        <f t="shared" si="180"/>
        <v>87</v>
      </c>
      <c r="S916" s="21">
        <f t="shared" si="180"/>
        <v>151</v>
      </c>
    </row>
    <row r="917" spans="1:19" s="2" customFormat="1" ht="12.75">
      <c r="A917" s="22"/>
      <c r="B917" s="23" t="s">
        <v>608</v>
      </c>
      <c r="C917" s="24">
        <v>290</v>
      </c>
      <c r="D917" s="25">
        <v>49</v>
      </c>
      <c r="E917" s="25">
        <v>0</v>
      </c>
      <c r="F917" s="25">
        <v>40</v>
      </c>
      <c r="G917" s="25">
        <f t="shared" si="178"/>
        <v>89</v>
      </c>
      <c r="H917" s="21"/>
      <c r="I917" s="24">
        <v>177</v>
      </c>
      <c r="J917" s="25">
        <v>6</v>
      </c>
      <c r="K917" s="25">
        <v>0</v>
      </c>
      <c r="L917" s="25">
        <v>8</v>
      </c>
      <c r="M917" s="25">
        <f t="shared" si="179"/>
        <v>14</v>
      </c>
      <c r="N917" s="21"/>
      <c r="O917" s="24">
        <f t="shared" si="180"/>
        <v>467</v>
      </c>
      <c r="P917" s="25">
        <f t="shared" si="180"/>
        <v>55</v>
      </c>
      <c r="Q917" s="25">
        <f t="shared" si="180"/>
        <v>0</v>
      </c>
      <c r="R917" s="25">
        <f t="shared" si="180"/>
        <v>48</v>
      </c>
      <c r="S917" s="25">
        <f t="shared" si="180"/>
        <v>103</v>
      </c>
    </row>
    <row r="918" spans="2:19" ht="12.75">
      <c r="B918" t="s">
        <v>25</v>
      </c>
      <c r="C918" s="18">
        <f>SUM(C900:C917)</f>
        <v>29075</v>
      </c>
      <c r="D918">
        <f>SUM(D900:D917)</f>
        <v>10781</v>
      </c>
      <c r="E918">
        <f>SUM(E900:E917)</f>
        <v>169</v>
      </c>
      <c r="F918">
        <f>SUM(F900:F917)</f>
        <v>7176</v>
      </c>
      <c r="G918" s="21">
        <f>SUM(G900:G917)</f>
        <v>18126</v>
      </c>
      <c r="H918" s="20"/>
      <c r="I918" s="18">
        <f>SUM(I900:I917)</f>
        <v>11406</v>
      </c>
      <c r="J918">
        <f>SUM(J900:J917)</f>
        <v>1438</v>
      </c>
      <c r="K918">
        <f>SUM(K900:K917)</f>
        <v>19</v>
      </c>
      <c r="L918">
        <f>SUM(L900:L917)</f>
        <v>816</v>
      </c>
      <c r="M918" s="21">
        <f>SUM(M900:M917)</f>
        <v>2273</v>
      </c>
      <c r="N918" s="20"/>
      <c r="O918" s="18">
        <f t="shared" si="180"/>
        <v>40481</v>
      </c>
      <c r="P918">
        <f t="shared" si="180"/>
        <v>12219</v>
      </c>
      <c r="Q918">
        <f t="shared" si="180"/>
        <v>188</v>
      </c>
      <c r="R918">
        <f t="shared" si="180"/>
        <v>7992</v>
      </c>
      <c r="S918" s="21">
        <f t="shared" si="180"/>
        <v>20399</v>
      </c>
    </row>
    <row r="919" spans="1:19" ht="12.75">
      <c r="A919" s="1" t="s">
        <v>787</v>
      </c>
      <c r="C919" s="18"/>
      <c r="G919" s="21"/>
      <c r="H919" s="20"/>
      <c r="I919" s="18"/>
      <c r="M919" s="21"/>
      <c r="N919" s="20"/>
      <c r="O919" s="18"/>
      <c r="S919" s="21"/>
    </row>
    <row r="920" spans="2:19" ht="12.75">
      <c r="B920" t="s">
        <v>11</v>
      </c>
      <c r="C920" s="18">
        <v>1098</v>
      </c>
      <c r="D920">
        <v>219</v>
      </c>
      <c r="E920">
        <v>11</v>
      </c>
      <c r="F920">
        <v>313</v>
      </c>
      <c r="G920" s="21">
        <f aca="true" t="shared" si="181" ref="G920:G927">SUM(D920:F920)</f>
        <v>543</v>
      </c>
      <c r="H920" s="20"/>
      <c r="I920" s="18">
        <v>19</v>
      </c>
      <c r="J920">
        <v>0</v>
      </c>
      <c r="K920">
        <v>0</v>
      </c>
      <c r="L920">
        <v>0</v>
      </c>
      <c r="M920" s="21">
        <f aca="true" t="shared" si="182" ref="M920:M927">SUM(J920:L920)</f>
        <v>0</v>
      </c>
      <c r="N920" s="20"/>
      <c r="O920" s="18">
        <f aca="true" t="shared" si="183" ref="O920:S928">C920+I920</f>
        <v>1117</v>
      </c>
      <c r="P920">
        <f t="shared" si="183"/>
        <v>219</v>
      </c>
      <c r="Q920">
        <f t="shared" si="183"/>
        <v>11</v>
      </c>
      <c r="R920">
        <f t="shared" si="183"/>
        <v>313</v>
      </c>
      <c r="S920" s="21">
        <f t="shared" si="183"/>
        <v>543</v>
      </c>
    </row>
    <row r="921" spans="2:19" ht="12.75">
      <c r="B921" t="s">
        <v>788</v>
      </c>
      <c r="C921" s="18">
        <v>203</v>
      </c>
      <c r="D921">
        <v>119</v>
      </c>
      <c r="E921">
        <v>3</v>
      </c>
      <c r="F921">
        <v>78</v>
      </c>
      <c r="G921" s="21">
        <f t="shared" si="181"/>
        <v>200</v>
      </c>
      <c r="H921" s="20"/>
      <c r="I921" s="18">
        <v>252</v>
      </c>
      <c r="J921">
        <v>0</v>
      </c>
      <c r="K921">
        <v>0</v>
      </c>
      <c r="L921">
        <v>0</v>
      </c>
      <c r="M921" s="21">
        <f t="shared" si="182"/>
        <v>0</v>
      </c>
      <c r="N921" s="20"/>
      <c r="O921" s="18">
        <f t="shared" si="183"/>
        <v>455</v>
      </c>
      <c r="P921">
        <f t="shared" si="183"/>
        <v>119</v>
      </c>
      <c r="Q921">
        <f t="shared" si="183"/>
        <v>3</v>
      </c>
      <c r="R921">
        <f t="shared" si="183"/>
        <v>78</v>
      </c>
      <c r="S921" s="21">
        <f t="shared" si="183"/>
        <v>200</v>
      </c>
    </row>
    <row r="922" spans="2:19" ht="12.75">
      <c r="B922" t="s">
        <v>789</v>
      </c>
      <c r="C922" s="18">
        <v>224</v>
      </c>
      <c r="D922">
        <v>100</v>
      </c>
      <c r="E922">
        <v>2</v>
      </c>
      <c r="F922">
        <v>62</v>
      </c>
      <c r="G922" s="21">
        <f t="shared" si="181"/>
        <v>164</v>
      </c>
      <c r="H922" s="20"/>
      <c r="I922" s="18">
        <v>10</v>
      </c>
      <c r="J922">
        <v>0</v>
      </c>
      <c r="K922">
        <v>0</v>
      </c>
      <c r="L922">
        <v>0</v>
      </c>
      <c r="M922" s="21">
        <f t="shared" si="182"/>
        <v>0</v>
      </c>
      <c r="N922" s="20"/>
      <c r="O922" s="18">
        <f t="shared" si="183"/>
        <v>234</v>
      </c>
      <c r="P922">
        <f t="shared" si="183"/>
        <v>100</v>
      </c>
      <c r="Q922">
        <f t="shared" si="183"/>
        <v>2</v>
      </c>
      <c r="R922">
        <f t="shared" si="183"/>
        <v>62</v>
      </c>
      <c r="S922" s="21">
        <f t="shared" si="183"/>
        <v>164</v>
      </c>
    </row>
    <row r="923" spans="2:19" ht="12.75">
      <c r="B923" t="s">
        <v>790</v>
      </c>
      <c r="C923" s="18">
        <v>231</v>
      </c>
      <c r="D923">
        <v>90</v>
      </c>
      <c r="E923">
        <v>8</v>
      </c>
      <c r="F923">
        <v>69</v>
      </c>
      <c r="G923" s="21">
        <f t="shared" si="181"/>
        <v>167</v>
      </c>
      <c r="H923" s="20"/>
      <c r="I923" s="18">
        <v>86</v>
      </c>
      <c r="J923">
        <v>0</v>
      </c>
      <c r="K923">
        <v>0</v>
      </c>
      <c r="L923">
        <v>0</v>
      </c>
      <c r="M923" s="21">
        <f t="shared" si="182"/>
        <v>0</v>
      </c>
      <c r="N923" s="20"/>
      <c r="O923" s="18">
        <f t="shared" si="183"/>
        <v>317</v>
      </c>
      <c r="P923">
        <f t="shared" si="183"/>
        <v>90</v>
      </c>
      <c r="Q923">
        <f t="shared" si="183"/>
        <v>8</v>
      </c>
      <c r="R923">
        <f t="shared" si="183"/>
        <v>69</v>
      </c>
      <c r="S923" s="21">
        <f t="shared" si="183"/>
        <v>167</v>
      </c>
    </row>
    <row r="924" spans="2:19" ht="12.75">
      <c r="B924" t="s">
        <v>791</v>
      </c>
      <c r="C924" s="18">
        <v>97</v>
      </c>
      <c r="D924">
        <v>43</v>
      </c>
      <c r="E924">
        <v>0</v>
      </c>
      <c r="F924">
        <v>22</v>
      </c>
      <c r="G924" s="21">
        <f t="shared" si="181"/>
        <v>65</v>
      </c>
      <c r="H924" s="20"/>
      <c r="I924" s="18">
        <v>12</v>
      </c>
      <c r="J924">
        <v>0</v>
      </c>
      <c r="K924">
        <v>0</v>
      </c>
      <c r="L924">
        <v>0</v>
      </c>
      <c r="M924" s="21">
        <f t="shared" si="182"/>
        <v>0</v>
      </c>
      <c r="N924" s="20"/>
      <c r="O924" s="18">
        <f t="shared" si="183"/>
        <v>109</v>
      </c>
      <c r="P924">
        <f t="shared" si="183"/>
        <v>43</v>
      </c>
      <c r="Q924">
        <f t="shared" si="183"/>
        <v>0</v>
      </c>
      <c r="R924">
        <f t="shared" si="183"/>
        <v>22</v>
      </c>
      <c r="S924" s="21">
        <f t="shared" si="183"/>
        <v>65</v>
      </c>
    </row>
    <row r="925" spans="2:19" ht="12.75">
      <c r="B925" t="s">
        <v>792</v>
      </c>
      <c r="C925" s="18">
        <v>199</v>
      </c>
      <c r="D925">
        <v>68</v>
      </c>
      <c r="E925">
        <v>2</v>
      </c>
      <c r="F925">
        <v>63</v>
      </c>
      <c r="G925" s="21">
        <f t="shared" si="181"/>
        <v>133</v>
      </c>
      <c r="H925" s="20"/>
      <c r="I925" s="18">
        <v>19</v>
      </c>
      <c r="J925">
        <v>0</v>
      </c>
      <c r="K925">
        <v>0</v>
      </c>
      <c r="L925">
        <v>0</v>
      </c>
      <c r="M925" s="21">
        <f t="shared" si="182"/>
        <v>0</v>
      </c>
      <c r="N925" s="20"/>
      <c r="O925" s="18">
        <f t="shared" si="183"/>
        <v>218</v>
      </c>
      <c r="P925">
        <f t="shared" si="183"/>
        <v>68</v>
      </c>
      <c r="Q925">
        <f t="shared" si="183"/>
        <v>2</v>
      </c>
      <c r="R925">
        <f t="shared" si="183"/>
        <v>63</v>
      </c>
      <c r="S925" s="21">
        <f t="shared" si="183"/>
        <v>133</v>
      </c>
    </row>
    <row r="926" spans="2:19" ht="12.75">
      <c r="B926" t="s">
        <v>793</v>
      </c>
      <c r="C926" s="18">
        <v>327</v>
      </c>
      <c r="D926">
        <v>126</v>
      </c>
      <c r="E926">
        <v>1</v>
      </c>
      <c r="F926">
        <v>89</v>
      </c>
      <c r="G926" s="21">
        <f t="shared" si="181"/>
        <v>216</v>
      </c>
      <c r="H926" s="20"/>
      <c r="I926" s="18">
        <v>90</v>
      </c>
      <c r="J926">
        <v>0</v>
      </c>
      <c r="K926">
        <v>0</v>
      </c>
      <c r="L926">
        <v>0</v>
      </c>
      <c r="M926" s="21">
        <f t="shared" si="182"/>
        <v>0</v>
      </c>
      <c r="N926" s="20"/>
      <c r="O926" s="18">
        <f t="shared" si="183"/>
        <v>417</v>
      </c>
      <c r="P926">
        <f t="shared" si="183"/>
        <v>126</v>
      </c>
      <c r="Q926">
        <f t="shared" si="183"/>
        <v>1</v>
      </c>
      <c r="R926">
        <f t="shared" si="183"/>
        <v>89</v>
      </c>
      <c r="S926" s="21">
        <f t="shared" si="183"/>
        <v>216</v>
      </c>
    </row>
    <row r="927" spans="1:19" s="2" customFormat="1" ht="12.75">
      <c r="A927" s="22"/>
      <c r="B927" s="23" t="s">
        <v>794</v>
      </c>
      <c r="C927" s="24">
        <v>145</v>
      </c>
      <c r="D927" s="25">
        <v>39</v>
      </c>
      <c r="E927" s="25">
        <v>1</v>
      </c>
      <c r="F927" s="25">
        <v>32</v>
      </c>
      <c r="G927" s="25">
        <f t="shared" si="181"/>
        <v>72</v>
      </c>
      <c r="H927" s="21"/>
      <c r="I927" s="24">
        <v>18</v>
      </c>
      <c r="J927" s="25">
        <v>0</v>
      </c>
      <c r="K927" s="25">
        <v>0</v>
      </c>
      <c r="L927" s="25">
        <v>0</v>
      </c>
      <c r="M927" s="25">
        <f t="shared" si="182"/>
        <v>0</v>
      </c>
      <c r="N927" s="21"/>
      <c r="O927" s="24">
        <f t="shared" si="183"/>
        <v>163</v>
      </c>
      <c r="P927" s="25">
        <f t="shared" si="183"/>
        <v>39</v>
      </c>
      <c r="Q927" s="25">
        <f t="shared" si="183"/>
        <v>1</v>
      </c>
      <c r="R927" s="25">
        <f t="shared" si="183"/>
        <v>32</v>
      </c>
      <c r="S927" s="25">
        <f t="shared" si="183"/>
        <v>72</v>
      </c>
    </row>
    <row r="928" spans="2:19" ht="12.75">
      <c r="B928" t="s">
        <v>25</v>
      </c>
      <c r="C928" s="18">
        <f>SUM(C920:C927)</f>
        <v>2524</v>
      </c>
      <c r="D928">
        <f>SUM(D920:D927)</f>
        <v>804</v>
      </c>
      <c r="E928">
        <f>SUM(E920:E927)</f>
        <v>28</v>
      </c>
      <c r="F928">
        <f>SUM(F920:F927)</f>
        <v>728</v>
      </c>
      <c r="G928" s="21">
        <f>SUM(G920:G927)</f>
        <v>1560</v>
      </c>
      <c r="H928" s="20"/>
      <c r="I928" s="18">
        <f>SUM(I920:I927)</f>
        <v>506</v>
      </c>
      <c r="J928">
        <f>SUM(J920:J927)</f>
        <v>0</v>
      </c>
      <c r="K928">
        <f>SUM(K920:K927)</f>
        <v>0</v>
      </c>
      <c r="L928">
        <f>SUM(L920:L927)</f>
        <v>0</v>
      </c>
      <c r="M928" s="21">
        <f>SUM(M920:M927)</f>
        <v>0</v>
      </c>
      <c r="N928" s="20"/>
      <c r="O928" s="18">
        <f t="shared" si="183"/>
        <v>3030</v>
      </c>
      <c r="P928">
        <f t="shared" si="183"/>
        <v>804</v>
      </c>
      <c r="Q928">
        <f t="shared" si="183"/>
        <v>28</v>
      </c>
      <c r="R928">
        <f t="shared" si="183"/>
        <v>728</v>
      </c>
      <c r="S928" s="21">
        <f t="shared" si="183"/>
        <v>1560</v>
      </c>
    </row>
    <row r="929" spans="1:19" ht="12.75">
      <c r="A929" s="1" t="s">
        <v>795</v>
      </c>
      <c r="C929" s="18"/>
      <c r="G929" s="21"/>
      <c r="H929" s="20"/>
      <c r="I929" s="18"/>
      <c r="M929" s="21"/>
      <c r="N929" s="20"/>
      <c r="O929" s="18"/>
      <c r="S929" s="21"/>
    </row>
    <row r="930" spans="2:19" ht="12.75">
      <c r="B930" t="s">
        <v>11</v>
      </c>
      <c r="C930" s="18">
        <v>8802</v>
      </c>
      <c r="D930">
        <v>3784</v>
      </c>
      <c r="E930">
        <v>148</v>
      </c>
      <c r="F930">
        <v>5295</v>
      </c>
      <c r="G930" s="21">
        <f aca="true" t="shared" si="184" ref="G930:G940">SUM(D930:F930)</f>
        <v>9227</v>
      </c>
      <c r="H930" s="20"/>
      <c r="I930" s="18">
        <v>1085</v>
      </c>
      <c r="J930">
        <v>2</v>
      </c>
      <c r="K930">
        <v>0</v>
      </c>
      <c r="L930">
        <v>22</v>
      </c>
      <c r="M930" s="21">
        <f aca="true" t="shared" si="185" ref="M930:M940">SUM(J930:L930)</f>
        <v>24</v>
      </c>
      <c r="N930" s="20"/>
      <c r="O930" s="18">
        <f aca="true" t="shared" si="186" ref="O930:S941">C930+I930</f>
        <v>9887</v>
      </c>
      <c r="P930">
        <f t="shared" si="186"/>
        <v>3786</v>
      </c>
      <c r="Q930">
        <f t="shared" si="186"/>
        <v>148</v>
      </c>
      <c r="R930">
        <f t="shared" si="186"/>
        <v>5317</v>
      </c>
      <c r="S930" s="21">
        <f t="shared" si="186"/>
        <v>9251</v>
      </c>
    </row>
    <row r="931" spans="2:19" ht="12.75">
      <c r="B931" t="s">
        <v>796</v>
      </c>
      <c r="C931" s="18">
        <v>716</v>
      </c>
      <c r="D931">
        <v>125</v>
      </c>
      <c r="E931">
        <v>1</v>
      </c>
      <c r="F931">
        <v>254</v>
      </c>
      <c r="G931" s="21">
        <f t="shared" si="184"/>
        <v>380</v>
      </c>
      <c r="H931" s="20"/>
      <c r="I931" s="18">
        <v>530</v>
      </c>
      <c r="J931">
        <v>0</v>
      </c>
      <c r="K931">
        <v>0</v>
      </c>
      <c r="L931">
        <v>0</v>
      </c>
      <c r="M931" s="21">
        <f t="shared" si="185"/>
        <v>0</v>
      </c>
      <c r="N931" s="20"/>
      <c r="O931" s="18">
        <f t="shared" si="186"/>
        <v>1246</v>
      </c>
      <c r="P931">
        <f t="shared" si="186"/>
        <v>125</v>
      </c>
      <c r="Q931">
        <f t="shared" si="186"/>
        <v>1</v>
      </c>
      <c r="R931">
        <f t="shared" si="186"/>
        <v>254</v>
      </c>
      <c r="S931" s="21">
        <f t="shared" si="186"/>
        <v>380</v>
      </c>
    </row>
    <row r="932" spans="2:19" ht="12.75">
      <c r="B932" t="s">
        <v>797</v>
      </c>
      <c r="C932" s="18">
        <v>1974</v>
      </c>
      <c r="D932">
        <v>563</v>
      </c>
      <c r="E932">
        <v>9</v>
      </c>
      <c r="F932">
        <v>651</v>
      </c>
      <c r="G932" s="21">
        <f t="shared" si="184"/>
        <v>1223</v>
      </c>
      <c r="H932" s="20"/>
      <c r="I932" s="18">
        <v>432</v>
      </c>
      <c r="J932">
        <v>0</v>
      </c>
      <c r="K932">
        <v>0</v>
      </c>
      <c r="L932">
        <v>4</v>
      </c>
      <c r="M932" s="21">
        <f t="shared" si="185"/>
        <v>4</v>
      </c>
      <c r="N932" s="20"/>
      <c r="O932" s="18">
        <f t="shared" si="186"/>
        <v>2406</v>
      </c>
      <c r="P932">
        <f t="shared" si="186"/>
        <v>563</v>
      </c>
      <c r="Q932">
        <f t="shared" si="186"/>
        <v>9</v>
      </c>
      <c r="R932">
        <f t="shared" si="186"/>
        <v>655</v>
      </c>
      <c r="S932" s="21">
        <f t="shared" si="186"/>
        <v>1227</v>
      </c>
    </row>
    <row r="933" spans="2:19" ht="12.75">
      <c r="B933" t="s">
        <v>798</v>
      </c>
      <c r="C933" s="18">
        <v>443</v>
      </c>
      <c r="D933">
        <v>115</v>
      </c>
      <c r="E933">
        <v>10</v>
      </c>
      <c r="F933">
        <v>141</v>
      </c>
      <c r="G933" s="21">
        <f t="shared" si="184"/>
        <v>266</v>
      </c>
      <c r="H933" s="20"/>
      <c r="I933" s="18">
        <v>97</v>
      </c>
      <c r="J933">
        <v>0</v>
      </c>
      <c r="K933">
        <v>0</v>
      </c>
      <c r="L933">
        <v>0</v>
      </c>
      <c r="M933" s="21">
        <f t="shared" si="185"/>
        <v>0</v>
      </c>
      <c r="N933" s="20"/>
      <c r="O933" s="18">
        <f t="shared" si="186"/>
        <v>540</v>
      </c>
      <c r="P933">
        <f t="shared" si="186"/>
        <v>115</v>
      </c>
      <c r="Q933">
        <f t="shared" si="186"/>
        <v>10</v>
      </c>
      <c r="R933">
        <f t="shared" si="186"/>
        <v>141</v>
      </c>
      <c r="S933" s="21">
        <f t="shared" si="186"/>
        <v>266</v>
      </c>
    </row>
    <row r="934" spans="2:19" ht="12.75">
      <c r="B934" t="s">
        <v>799</v>
      </c>
      <c r="C934" s="18">
        <v>603</v>
      </c>
      <c r="D934">
        <v>166</v>
      </c>
      <c r="E934">
        <v>1</v>
      </c>
      <c r="F934">
        <v>179</v>
      </c>
      <c r="G934" s="21">
        <f t="shared" si="184"/>
        <v>346</v>
      </c>
      <c r="H934" s="20"/>
      <c r="I934" s="18">
        <v>487</v>
      </c>
      <c r="J934">
        <v>0</v>
      </c>
      <c r="K934">
        <v>0</v>
      </c>
      <c r="L934">
        <v>3</v>
      </c>
      <c r="M934" s="21">
        <f t="shared" si="185"/>
        <v>3</v>
      </c>
      <c r="N934" s="20"/>
      <c r="O934" s="18">
        <f t="shared" si="186"/>
        <v>1090</v>
      </c>
      <c r="P934">
        <f t="shared" si="186"/>
        <v>166</v>
      </c>
      <c r="Q934">
        <f t="shared" si="186"/>
        <v>1</v>
      </c>
      <c r="R934">
        <f t="shared" si="186"/>
        <v>182</v>
      </c>
      <c r="S934" s="21">
        <f t="shared" si="186"/>
        <v>349</v>
      </c>
    </row>
    <row r="935" spans="2:19" ht="12.75">
      <c r="B935" t="s">
        <v>800</v>
      </c>
      <c r="C935" s="18">
        <v>393</v>
      </c>
      <c r="D935">
        <v>60</v>
      </c>
      <c r="E935">
        <v>1</v>
      </c>
      <c r="F935">
        <v>86</v>
      </c>
      <c r="G935" s="21">
        <f t="shared" si="184"/>
        <v>147</v>
      </c>
      <c r="H935" s="20"/>
      <c r="I935" s="18">
        <v>86</v>
      </c>
      <c r="J935">
        <v>1</v>
      </c>
      <c r="K935">
        <v>0</v>
      </c>
      <c r="L935">
        <v>0</v>
      </c>
      <c r="M935" s="21">
        <f t="shared" si="185"/>
        <v>1</v>
      </c>
      <c r="N935" s="20"/>
      <c r="O935" s="18">
        <f t="shared" si="186"/>
        <v>479</v>
      </c>
      <c r="P935">
        <f t="shared" si="186"/>
        <v>61</v>
      </c>
      <c r="Q935">
        <f t="shared" si="186"/>
        <v>1</v>
      </c>
      <c r="R935">
        <f t="shared" si="186"/>
        <v>86</v>
      </c>
      <c r="S935" s="21">
        <f t="shared" si="186"/>
        <v>148</v>
      </c>
    </row>
    <row r="936" spans="2:19" ht="12.75">
      <c r="B936" t="s">
        <v>801</v>
      </c>
      <c r="C936" s="18">
        <v>1384</v>
      </c>
      <c r="D936">
        <v>559</v>
      </c>
      <c r="E936">
        <v>14</v>
      </c>
      <c r="F936">
        <v>869</v>
      </c>
      <c r="G936" s="21">
        <f t="shared" si="184"/>
        <v>1442</v>
      </c>
      <c r="H936" s="20"/>
      <c r="I936" s="18">
        <v>480</v>
      </c>
      <c r="J936">
        <v>0</v>
      </c>
      <c r="K936">
        <v>0</v>
      </c>
      <c r="L936">
        <v>0</v>
      </c>
      <c r="M936" s="21">
        <f t="shared" si="185"/>
        <v>0</v>
      </c>
      <c r="N936" s="20"/>
      <c r="O936" s="18">
        <f t="shared" si="186"/>
        <v>1864</v>
      </c>
      <c r="P936">
        <f t="shared" si="186"/>
        <v>559</v>
      </c>
      <c r="Q936">
        <f t="shared" si="186"/>
        <v>14</v>
      </c>
      <c r="R936">
        <f t="shared" si="186"/>
        <v>869</v>
      </c>
      <c r="S936" s="21">
        <f t="shared" si="186"/>
        <v>1442</v>
      </c>
    </row>
    <row r="937" spans="2:19" ht="12.75">
      <c r="B937" t="s">
        <v>802</v>
      </c>
      <c r="C937" s="18">
        <v>1044</v>
      </c>
      <c r="D937">
        <v>343</v>
      </c>
      <c r="E937">
        <v>10</v>
      </c>
      <c r="F937">
        <v>642</v>
      </c>
      <c r="G937" s="21">
        <f t="shared" si="184"/>
        <v>995</v>
      </c>
      <c r="H937" s="20"/>
      <c r="I937" s="18">
        <v>196</v>
      </c>
      <c r="J937">
        <v>0</v>
      </c>
      <c r="K937">
        <v>0</v>
      </c>
      <c r="L937">
        <v>0</v>
      </c>
      <c r="M937" s="21">
        <f t="shared" si="185"/>
        <v>0</v>
      </c>
      <c r="N937" s="20"/>
      <c r="O937" s="18">
        <f t="shared" si="186"/>
        <v>1240</v>
      </c>
      <c r="P937">
        <f t="shared" si="186"/>
        <v>343</v>
      </c>
      <c r="Q937">
        <f t="shared" si="186"/>
        <v>10</v>
      </c>
      <c r="R937">
        <f t="shared" si="186"/>
        <v>642</v>
      </c>
      <c r="S937" s="21">
        <f t="shared" si="186"/>
        <v>995</v>
      </c>
    </row>
    <row r="938" spans="2:19" ht="12.75">
      <c r="B938" t="s">
        <v>803</v>
      </c>
      <c r="C938" s="18">
        <v>1150</v>
      </c>
      <c r="D938">
        <v>280</v>
      </c>
      <c r="E938">
        <v>6</v>
      </c>
      <c r="F938">
        <v>409</v>
      </c>
      <c r="G938" s="21">
        <f t="shared" si="184"/>
        <v>695</v>
      </c>
      <c r="H938" s="20"/>
      <c r="I938" s="18">
        <v>259</v>
      </c>
      <c r="J938">
        <v>0</v>
      </c>
      <c r="K938">
        <v>0</v>
      </c>
      <c r="L938">
        <v>5</v>
      </c>
      <c r="M938" s="21">
        <f t="shared" si="185"/>
        <v>5</v>
      </c>
      <c r="N938" s="20"/>
      <c r="O938" s="18">
        <f t="shared" si="186"/>
        <v>1409</v>
      </c>
      <c r="P938">
        <f t="shared" si="186"/>
        <v>280</v>
      </c>
      <c r="Q938">
        <f t="shared" si="186"/>
        <v>6</v>
      </c>
      <c r="R938">
        <f t="shared" si="186"/>
        <v>414</v>
      </c>
      <c r="S938" s="21">
        <f t="shared" si="186"/>
        <v>700</v>
      </c>
    </row>
    <row r="939" spans="2:19" ht="12.75">
      <c r="B939" t="s">
        <v>804</v>
      </c>
      <c r="C939" s="18">
        <v>411</v>
      </c>
      <c r="D939">
        <v>80</v>
      </c>
      <c r="E939">
        <v>3</v>
      </c>
      <c r="F939">
        <v>121</v>
      </c>
      <c r="G939" s="21">
        <f t="shared" si="184"/>
        <v>204</v>
      </c>
      <c r="H939" s="20"/>
      <c r="I939" s="18">
        <v>317</v>
      </c>
      <c r="J939">
        <v>0</v>
      </c>
      <c r="K939">
        <v>0</v>
      </c>
      <c r="L939">
        <v>0</v>
      </c>
      <c r="M939" s="21">
        <f t="shared" si="185"/>
        <v>0</v>
      </c>
      <c r="N939" s="20"/>
      <c r="O939" s="18">
        <f t="shared" si="186"/>
        <v>728</v>
      </c>
      <c r="P939">
        <f t="shared" si="186"/>
        <v>80</v>
      </c>
      <c r="Q939">
        <f t="shared" si="186"/>
        <v>3</v>
      </c>
      <c r="R939">
        <f t="shared" si="186"/>
        <v>121</v>
      </c>
      <c r="S939" s="21">
        <f t="shared" si="186"/>
        <v>204</v>
      </c>
    </row>
    <row r="940" spans="1:19" s="2" customFormat="1" ht="12.75">
      <c r="A940" s="22"/>
      <c r="B940" s="23" t="s">
        <v>805</v>
      </c>
      <c r="C940" s="24">
        <v>284</v>
      </c>
      <c r="D940" s="25">
        <v>25</v>
      </c>
      <c r="E940" s="25">
        <v>1</v>
      </c>
      <c r="F940" s="25">
        <v>47</v>
      </c>
      <c r="G940" s="25">
        <f t="shared" si="184"/>
        <v>73</v>
      </c>
      <c r="H940" s="21"/>
      <c r="I940" s="24">
        <v>256</v>
      </c>
      <c r="J940" s="25">
        <v>0</v>
      </c>
      <c r="K940" s="25">
        <v>0</v>
      </c>
      <c r="L940" s="25">
        <v>0</v>
      </c>
      <c r="M940" s="25">
        <f t="shared" si="185"/>
        <v>0</v>
      </c>
      <c r="N940" s="21"/>
      <c r="O940" s="24">
        <f t="shared" si="186"/>
        <v>540</v>
      </c>
      <c r="P940" s="25">
        <f t="shared" si="186"/>
        <v>25</v>
      </c>
      <c r="Q940" s="25">
        <f t="shared" si="186"/>
        <v>1</v>
      </c>
      <c r="R940" s="25">
        <f t="shared" si="186"/>
        <v>47</v>
      </c>
      <c r="S940" s="25">
        <f t="shared" si="186"/>
        <v>73</v>
      </c>
    </row>
    <row r="941" spans="2:19" ht="12.75">
      <c r="B941" t="s">
        <v>25</v>
      </c>
      <c r="C941" s="18">
        <f>SUM(C930:C940)</f>
        <v>17204</v>
      </c>
      <c r="D941">
        <f>SUM(D930:D940)</f>
        <v>6100</v>
      </c>
      <c r="E941">
        <f>SUM(E930:E940)</f>
        <v>204</v>
      </c>
      <c r="F941">
        <f>SUM(F930:F940)</f>
        <v>8694</v>
      </c>
      <c r="G941" s="21">
        <f>SUM(G930:G940)</f>
        <v>14998</v>
      </c>
      <c r="H941" s="20"/>
      <c r="I941" s="18">
        <f>SUM(I930:I940)</f>
        <v>4225</v>
      </c>
      <c r="J941">
        <f>SUM(J930:J940)</f>
        <v>3</v>
      </c>
      <c r="K941">
        <f>SUM(K930:K940)</f>
        <v>0</v>
      </c>
      <c r="L941">
        <f>SUM(L930:L940)</f>
        <v>34</v>
      </c>
      <c r="M941" s="21">
        <f>SUM(M930:M940)</f>
        <v>37</v>
      </c>
      <c r="N941" s="20"/>
      <c r="O941" s="18">
        <f t="shared" si="186"/>
        <v>21429</v>
      </c>
      <c r="P941">
        <f t="shared" si="186"/>
        <v>6103</v>
      </c>
      <c r="Q941">
        <f t="shared" si="186"/>
        <v>204</v>
      </c>
      <c r="R941">
        <f t="shared" si="186"/>
        <v>8728</v>
      </c>
      <c r="S941" s="21">
        <f t="shared" si="186"/>
        <v>15035</v>
      </c>
    </row>
    <row r="942" spans="1:19" ht="12.75">
      <c r="A942" s="1" t="s">
        <v>806</v>
      </c>
      <c r="C942" s="18"/>
      <c r="G942" s="21"/>
      <c r="H942" s="20"/>
      <c r="I942" s="18"/>
      <c r="M942" s="21"/>
      <c r="N942" s="20"/>
      <c r="O942" s="18"/>
      <c r="S942" s="21"/>
    </row>
    <row r="943" spans="2:19" ht="12.75">
      <c r="B943" t="s">
        <v>11</v>
      </c>
      <c r="C943" s="18">
        <v>11356</v>
      </c>
      <c r="D943">
        <v>3390</v>
      </c>
      <c r="E943">
        <v>71</v>
      </c>
      <c r="F943">
        <v>2111</v>
      </c>
      <c r="G943" s="21">
        <f aca="true" t="shared" si="187" ref="G943:G948">SUM(D943:F943)</f>
        <v>5572</v>
      </c>
      <c r="H943" s="20"/>
      <c r="I943" s="18">
        <v>3060</v>
      </c>
      <c r="J943">
        <v>707</v>
      </c>
      <c r="K943">
        <v>4</v>
      </c>
      <c r="L943">
        <v>607</v>
      </c>
      <c r="M943" s="21">
        <f aca="true" t="shared" si="188" ref="M943:M948">SUM(J943:L943)</f>
        <v>1318</v>
      </c>
      <c r="N943" s="20"/>
      <c r="O943" s="18">
        <f aca="true" t="shared" si="189" ref="O943:S949">C943+I943</f>
        <v>14416</v>
      </c>
      <c r="P943">
        <f t="shared" si="189"/>
        <v>4097</v>
      </c>
      <c r="Q943">
        <f t="shared" si="189"/>
        <v>75</v>
      </c>
      <c r="R943">
        <f t="shared" si="189"/>
        <v>2718</v>
      </c>
      <c r="S943" s="21">
        <f t="shared" si="189"/>
        <v>6890</v>
      </c>
    </row>
    <row r="944" spans="2:19" ht="12.75">
      <c r="B944" t="s">
        <v>807</v>
      </c>
      <c r="C944" s="18">
        <v>1321</v>
      </c>
      <c r="D944">
        <v>497</v>
      </c>
      <c r="E944">
        <v>13</v>
      </c>
      <c r="F944">
        <v>328</v>
      </c>
      <c r="G944" s="21">
        <f t="shared" si="187"/>
        <v>838</v>
      </c>
      <c r="H944" s="20"/>
      <c r="I944" s="18">
        <v>1696</v>
      </c>
      <c r="J944">
        <v>451</v>
      </c>
      <c r="K944">
        <v>5</v>
      </c>
      <c r="L944">
        <v>171</v>
      </c>
      <c r="M944" s="21">
        <f t="shared" si="188"/>
        <v>627</v>
      </c>
      <c r="N944" s="20"/>
      <c r="O944" s="18">
        <f t="shared" si="189"/>
        <v>3017</v>
      </c>
      <c r="P944">
        <f t="shared" si="189"/>
        <v>948</v>
      </c>
      <c r="Q944">
        <f t="shared" si="189"/>
        <v>18</v>
      </c>
      <c r="R944">
        <f t="shared" si="189"/>
        <v>499</v>
      </c>
      <c r="S944" s="21">
        <f t="shared" si="189"/>
        <v>1465</v>
      </c>
    </row>
    <row r="945" spans="2:19" ht="12.75">
      <c r="B945" t="s">
        <v>808</v>
      </c>
      <c r="C945" s="18">
        <v>1466</v>
      </c>
      <c r="D945">
        <v>599</v>
      </c>
      <c r="E945">
        <v>7</v>
      </c>
      <c r="F945">
        <v>250</v>
      </c>
      <c r="G945" s="21">
        <f t="shared" si="187"/>
        <v>856</v>
      </c>
      <c r="H945" s="20"/>
      <c r="I945" s="18">
        <v>3682</v>
      </c>
      <c r="J945">
        <v>1053</v>
      </c>
      <c r="K945">
        <v>4</v>
      </c>
      <c r="L945">
        <v>279</v>
      </c>
      <c r="M945" s="21">
        <f t="shared" si="188"/>
        <v>1336</v>
      </c>
      <c r="N945" s="20"/>
      <c r="O945" s="18">
        <f t="shared" si="189"/>
        <v>5148</v>
      </c>
      <c r="P945">
        <f t="shared" si="189"/>
        <v>1652</v>
      </c>
      <c r="Q945">
        <f t="shared" si="189"/>
        <v>11</v>
      </c>
      <c r="R945">
        <f t="shared" si="189"/>
        <v>529</v>
      </c>
      <c r="S945" s="21">
        <f t="shared" si="189"/>
        <v>2192</v>
      </c>
    </row>
    <row r="946" spans="2:19" ht="12.75">
      <c r="B946" t="s">
        <v>809</v>
      </c>
      <c r="C946" s="18">
        <v>1145</v>
      </c>
      <c r="D946">
        <v>523</v>
      </c>
      <c r="E946">
        <v>18</v>
      </c>
      <c r="F946">
        <v>401</v>
      </c>
      <c r="G946" s="21">
        <f t="shared" si="187"/>
        <v>942</v>
      </c>
      <c r="H946" s="20"/>
      <c r="I946" s="18">
        <v>468</v>
      </c>
      <c r="J946">
        <v>123</v>
      </c>
      <c r="K946">
        <v>5</v>
      </c>
      <c r="L946">
        <v>29</v>
      </c>
      <c r="M946" s="21">
        <f t="shared" si="188"/>
        <v>157</v>
      </c>
      <c r="N946" s="20"/>
      <c r="O946" s="18">
        <f t="shared" si="189"/>
        <v>1613</v>
      </c>
      <c r="P946">
        <f t="shared" si="189"/>
        <v>646</v>
      </c>
      <c r="Q946">
        <f t="shared" si="189"/>
        <v>23</v>
      </c>
      <c r="R946">
        <f t="shared" si="189"/>
        <v>430</v>
      </c>
      <c r="S946" s="21">
        <f t="shared" si="189"/>
        <v>1099</v>
      </c>
    </row>
    <row r="947" spans="2:19" ht="12.75">
      <c r="B947" t="s">
        <v>810</v>
      </c>
      <c r="C947" s="18">
        <v>1177</v>
      </c>
      <c r="D947">
        <v>447</v>
      </c>
      <c r="E947">
        <v>13</v>
      </c>
      <c r="F947">
        <v>287</v>
      </c>
      <c r="G947" s="21">
        <f t="shared" si="187"/>
        <v>747</v>
      </c>
      <c r="H947" s="20"/>
      <c r="I947" s="18">
        <v>1094</v>
      </c>
      <c r="J947">
        <v>221</v>
      </c>
      <c r="K947">
        <v>3</v>
      </c>
      <c r="L947">
        <v>112</v>
      </c>
      <c r="M947" s="21">
        <f t="shared" si="188"/>
        <v>336</v>
      </c>
      <c r="N947" s="20"/>
      <c r="O947" s="18">
        <f t="shared" si="189"/>
        <v>2271</v>
      </c>
      <c r="P947">
        <f t="shared" si="189"/>
        <v>668</v>
      </c>
      <c r="Q947">
        <f t="shared" si="189"/>
        <v>16</v>
      </c>
      <c r="R947">
        <f t="shared" si="189"/>
        <v>399</v>
      </c>
      <c r="S947" s="21">
        <f t="shared" si="189"/>
        <v>1083</v>
      </c>
    </row>
    <row r="948" spans="1:19" s="2" customFormat="1" ht="12.75">
      <c r="A948" s="22"/>
      <c r="B948" s="23" t="s">
        <v>670</v>
      </c>
      <c r="C948" s="24">
        <v>805</v>
      </c>
      <c r="D948" s="25">
        <v>519</v>
      </c>
      <c r="E948" s="25">
        <v>5</v>
      </c>
      <c r="F948" s="25">
        <v>227</v>
      </c>
      <c r="G948" s="25">
        <f t="shared" si="187"/>
        <v>751</v>
      </c>
      <c r="H948" s="21"/>
      <c r="I948" s="24">
        <v>1219</v>
      </c>
      <c r="J948" s="25">
        <v>398</v>
      </c>
      <c r="K948" s="25">
        <v>5</v>
      </c>
      <c r="L948" s="25">
        <v>111</v>
      </c>
      <c r="M948" s="25">
        <f t="shared" si="188"/>
        <v>514</v>
      </c>
      <c r="N948" s="21"/>
      <c r="O948" s="24">
        <f t="shared" si="189"/>
        <v>2024</v>
      </c>
      <c r="P948" s="25">
        <f t="shared" si="189"/>
        <v>917</v>
      </c>
      <c r="Q948" s="25">
        <f t="shared" si="189"/>
        <v>10</v>
      </c>
      <c r="R948" s="25">
        <f t="shared" si="189"/>
        <v>338</v>
      </c>
      <c r="S948" s="25">
        <f t="shared" si="189"/>
        <v>1265</v>
      </c>
    </row>
    <row r="949" spans="2:19" ht="12.75">
      <c r="B949" t="s">
        <v>25</v>
      </c>
      <c r="C949" s="18">
        <f>SUM(C943:C948)</f>
        <v>17270</v>
      </c>
      <c r="D949">
        <f>SUM(D943:D948)</f>
        <v>5975</v>
      </c>
      <c r="E949">
        <f>SUM(E943:E948)</f>
        <v>127</v>
      </c>
      <c r="F949">
        <f>SUM(F943:F948)</f>
        <v>3604</v>
      </c>
      <c r="G949" s="21">
        <f>SUM(G943:G948)</f>
        <v>9706</v>
      </c>
      <c r="H949" s="20"/>
      <c r="I949" s="18">
        <f>SUM(I943:I948)</f>
        <v>11219</v>
      </c>
      <c r="J949">
        <f>SUM(J943:J948)</f>
        <v>2953</v>
      </c>
      <c r="K949">
        <f>SUM(K943:K948)</f>
        <v>26</v>
      </c>
      <c r="L949">
        <f>SUM(L943:L948)</f>
        <v>1309</v>
      </c>
      <c r="M949" s="21">
        <f>SUM(M943:M948)</f>
        <v>4288</v>
      </c>
      <c r="N949" s="20"/>
      <c r="O949" s="18">
        <f t="shared" si="189"/>
        <v>28489</v>
      </c>
      <c r="P949">
        <f t="shared" si="189"/>
        <v>8928</v>
      </c>
      <c r="Q949">
        <f t="shared" si="189"/>
        <v>153</v>
      </c>
      <c r="R949">
        <f t="shared" si="189"/>
        <v>4913</v>
      </c>
      <c r="S949" s="21">
        <f t="shared" si="189"/>
        <v>13994</v>
      </c>
    </row>
    <row r="950" spans="1:19" ht="12.75">
      <c r="A950" s="1" t="s">
        <v>811</v>
      </c>
      <c r="C950" s="18"/>
      <c r="G950" s="21"/>
      <c r="H950" s="20"/>
      <c r="I950" s="18"/>
      <c r="M950" s="21"/>
      <c r="N950" s="20"/>
      <c r="O950" s="18"/>
      <c r="S950" s="21"/>
    </row>
    <row r="951" spans="2:19" ht="12.75">
      <c r="B951" t="s">
        <v>11</v>
      </c>
      <c r="C951" s="18">
        <v>6964</v>
      </c>
      <c r="D951">
        <v>2316</v>
      </c>
      <c r="E951">
        <v>54</v>
      </c>
      <c r="F951">
        <v>3170</v>
      </c>
      <c r="G951" s="21">
        <f aca="true" t="shared" si="190" ref="G951:G962">SUM(D951:F951)</f>
        <v>5540</v>
      </c>
      <c r="H951" s="20"/>
      <c r="I951" s="18">
        <v>121</v>
      </c>
      <c r="J951">
        <v>3</v>
      </c>
      <c r="K951">
        <v>0</v>
      </c>
      <c r="L951">
        <v>0</v>
      </c>
      <c r="M951" s="21">
        <f aca="true" t="shared" si="191" ref="M951:M962">SUM(J951:L951)</f>
        <v>3</v>
      </c>
      <c r="N951" s="20"/>
      <c r="O951" s="18">
        <f aca="true" t="shared" si="192" ref="O951:S963">C951+I951</f>
        <v>7085</v>
      </c>
      <c r="P951">
        <f t="shared" si="192"/>
        <v>2319</v>
      </c>
      <c r="Q951">
        <f t="shared" si="192"/>
        <v>54</v>
      </c>
      <c r="R951">
        <f t="shared" si="192"/>
        <v>3170</v>
      </c>
      <c r="S951" s="21">
        <f t="shared" si="192"/>
        <v>5543</v>
      </c>
    </row>
    <row r="952" spans="2:19" ht="12.75">
      <c r="B952" t="s">
        <v>812</v>
      </c>
      <c r="C952" s="18">
        <v>467</v>
      </c>
      <c r="D952">
        <v>74</v>
      </c>
      <c r="E952">
        <v>6</v>
      </c>
      <c r="F952">
        <v>100</v>
      </c>
      <c r="G952" s="21">
        <f t="shared" si="190"/>
        <v>180</v>
      </c>
      <c r="H952" s="20"/>
      <c r="I952" s="18">
        <v>11</v>
      </c>
      <c r="J952">
        <v>0</v>
      </c>
      <c r="K952">
        <v>0</v>
      </c>
      <c r="L952">
        <v>0</v>
      </c>
      <c r="M952" s="21">
        <f t="shared" si="191"/>
        <v>0</v>
      </c>
      <c r="N952" s="20"/>
      <c r="O952" s="18">
        <f t="shared" si="192"/>
        <v>478</v>
      </c>
      <c r="P952">
        <f t="shared" si="192"/>
        <v>74</v>
      </c>
      <c r="Q952">
        <f t="shared" si="192"/>
        <v>6</v>
      </c>
      <c r="R952">
        <f t="shared" si="192"/>
        <v>100</v>
      </c>
      <c r="S952" s="21">
        <f t="shared" si="192"/>
        <v>180</v>
      </c>
    </row>
    <row r="953" spans="2:19" ht="12.75">
      <c r="B953" t="s">
        <v>813</v>
      </c>
      <c r="C953" s="18">
        <v>209</v>
      </c>
      <c r="D953">
        <v>26</v>
      </c>
      <c r="E953">
        <v>1</v>
      </c>
      <c r="F953">
        <v>34</v>
      </c>
      <c r="G953" s="21">
        <f t="shared" si="190"/>
        <v>61</v>
      </c>
      <c r="H953" s="20"/>
      <c r="I953" s="18">
        <v>1</v>
      </c>
      <c r="J953">
        <v>0</v>
      </c>
      <c r="K953">
        <v>0</v>
      </c>
      <c r="L953">
        <v>0</v>
      </c>
      <c r="M953" s="21">
        <f t="shared" si="191"/>
        <v>0</v>
      </c>
      <c r="N953" s="20"/>
      <c r="O953" s="18">
        <f t="shared" si="192"/>
        <v>210</v>
      </c>
      <c r="P953">
        <f t="shared" si="192"/>
        <v>26</v>
      </c>
      <c r="Q953">
        <f t="shared" si="192"/>
        <v>1</v>
      </c>
      <c r="R953">
        <f t="shared" si="192"/>
        <v>34</v>
      </c>
      <c r="S953" s="21">
        <f t="shared" si="192"/>
        <v>61</v>
      </c>
    </row>
    <row r="954" spans="2:19" ht="12.75">
      <c r="B954" t="s">
        <v>814</v>
      </c>
      <c r="C954" s="18">
        <v>1555</v>
      </c>
      <c r="D954">
        <v>476</v>
      </c>
      <c r="E954">
        <v>2</v>
      </c>
      <c r="F954">
        <v>485</v>
      </c>
      <c r="G954" s="21">
        <f t="shared" si="190"/>
        <v>963</v>
      </c>
      <c r="H954" s="20"/>
      <c r="I954" s="18">
        <v>381</v>
      </c>
      <c r="J954">
        <v>0</v>
      </c>
      <c r="K954">
        <v>0</v>
      </c>
      <c r="L954">
        <v>0</v>
      </c>
      <c r="M954" s="21">
        <f t="shared" si="191"/>
        <v>0</v>
      </c>
      <c r="N954" s="20"/>
      <c r="O954" s="18">
        <f t="shared" si="192"/>
        <v>1936</v>
      </c>
      <c r="P954">
        <f t="shared" si="192"/>
        <v>476</v>
      </c>
      <c r="Q954">
        <f t="shared" si="192"/>
        <v>2</v>
      </c>
      <c r="R954">
        <f t="shared" si="192"/>
        <v>485</v>
      </c>
      <c r="S954" s="21">
        <f t="shared" si="192"/>
        <v>963</v>
      </c>
    </row>
    <row r="955" spans="2:19" ht="12.75">
      <c r="B955" t="s">
        <v>815</v>
      </c>
      <c r="C955" s="18">
        <v>451</v>
      </c>
      <c r="D955">
        <v>101</v>
      </c>
      <c r="E955">
        <v>1</v>
      </c>
      <c r="F955">
        <v>168</v>
      </c>
      <c r="G955" s="21">
        <f t="shared" si="190"/>
        <v>270</v>
      </c>
      <c r="H955" s="20"/>
      <c r="I955" s="18">
        <v>111</v>
      </c>
      <c r="J955">
        <v>0</v>
      </c>
      <c r="K955">
        <v>0</v>
      </c>
      <c r="L955">
        <v>0</v>
      </c>
      <c r="M955" s="21">
        <f t="shared" si="191"/>
        <v>0</v>
      </c>
      <c r="N955" s="20"/>
      <c r="O955" s="18">
        <f t="shared" si="192"/>
        <v>562</v>
      </c>
      <c r="P955">
        <f t="shared" si="192"/>
        <v>101</v>
      </c>
      <c r="Q955">
        <f t="shared" si="192"/>
        <v>1</v>
      </c>
      <c r="R955">
        <f t="shared" si="192"/>
        <v>168</v>
      </c>
      <c r="S955" s="21">
        <f t="shared" si="192"/>
        <v>270</v>
      </c>
    </row>
    <row r="956" spans="2:19" ht="12.75">
      <c r="B956" t="s">
        <v>816</v>
      </c>
      <c r="C956" s="18">
        <v>385</v>
      </c>
      <c r="D956">
        <v>56</v>
      </c>
      <c r="E956">
        <v>0</v>
      </c>
      <c r="F956">
        <v>89</v>
      </c>
      <c r="G956" s="21">
        <f t="shared" si="190"/>
        <v>145</v>
      </c>
      <c r="H956" s="20"/>
      <c r="I956" s="18">
        <v>9</v>
      </c>
      <c r="J956">
        <v>0</v>
      </c>
      <c r="K956">
        <v>0</v>
      </c>
      <c r="L956">
        <v>0</v>
      </c>
      <c r="M956" s="21">
        <f t="shared" si="191"/>
        <v>0</v>
      </c>
      <c r="N956" s="20"/>
      <c r="O956" s="18">
        <f t="shared" si="192"/>
        <v>394</v>
      </c>
      <c r="P956">
        <f t="shared" si="192"/>
        <v>56</v>
      </c>
      <c r="Q956">
        <f t="shared" si="192"/>
        <v>0</v>
      </c>
      <c r="R956">
        <f t="shared" si="192"/>
        <v>89</v>
      </c>
      <c r="S956" s="21">
        <f t="shared" si="192"/>
        <v>145</v>
      </c>
    </row>
    <row r="957" spans="2:19" ht="12.75">
      <c r="B957" t="s">
        <v>817</v>
      </c>
      <c r="C957" s="18">
        <v>328</v>
      </c>
      <c r="D957">
        <v>20</v>
      </c>
      <c r="E957">
        <v>0</v>
      </c>
      <c r="F957">
        <v>24</v>
      </c>
      <c r="G957" s="21">
        <f t="shared" si="190"/>
        <v>44</v>
      </c>
      <c r="H957" s="20"/>
      <c r="I957" s="18">
        <v>10</v>
      </c>
      <c r="J957">
        <v>0</v>
      </c>
      <c r="K957">
        <v>0</v>
      </c>
      <c r="L957">
        <v>0</v>
      </c>
      <c r="M957" s="21">
        <f t="shared" si="191"/>
        <v>0</v>
      </c>
      <c r="N957" s="20"/>
      <c r="O957" s="18">
        <f t="shared" si="192"/>
        <v>338</v>
      </c>
      <c r="P957">
        <f t="shared" si="192"/>
        <v>20</v>
      </c>
      <c r="Q957">
        <f t="shared" si="192"/>
        <v>0</v>
      </c>
      <c r="R957">
        <f t="shared" si="192"/>
        <v>24</v>
      </c>
      <c r="S957" s="21">
        <f t="shared" si="192"/>
        <v>44</v>
      </c>
    </row>
    <row r="958" spans="2:19" ht="12.75">
      <c r="B958" t="s">
        <v>818</v>
      </c>
      <c r="C958" s="18">
        <v>740</v>
      </c>
      <c r="D958">
        <v>75</v>
      </c>
      <c r="E958">
        <v>1</v>
      </c>
      <c r="F958">
        <v>126</v>
      </c>
      <c r="G958" s="21">
        <f t="shared" si="190"/>
        <v>202</v>
      </c>
      <c r="H958" s="20"/>
      <c r="I958" s="18">
        <v>20</v>
      </c>
      <c r="J958">
        <v>0</v>
      </c>
      <c r="K958">
        <v>0</v>
      </c>
      <c r="L958">
        <v>0</v>
      </c>
      <c r="M958" s="21">
        <f t="shared" si="191"/>
        <v>0</v>
      </c>
      <c r="N958" s="20"/>
      <c r="O958" s="18">
        <f t="shared" si="192"/>
        <v>760</v>
      </c>
      <c r="P958">
        <f t="shared" si="192"/>
        <v>75</v>
      </c>
      <c r="Q958">
        <f t="shared" si="192"/>
        <v>1</v>
      </c>
      <c r="R958">
        <f t="shared" si="192"/>
        <v>126</v>
      </c>
      <c r="S958" s="21">
        <f t="shared" si="192"/>
        <v>202</v>
      </c>
    </row>
    <row r="959" spans="2:19" ht="12.75">
      <c r="B959" t="s">
        <v>819</v>
      </c>
      <c r="C959" s="18">
        <v>59</v>
      </c>
      <c r="D959">
        <v>4</v>
      </c>
      <c r="E959">
        <v>0</v>
      </c>
      <c r="F959">
        <v>6</v>
      </c>
      <c r="G959" s="21">
        <f t="shared" si="190"/>
        <v>10</v>
      </c>
      <c r="H959" s="20"/>
      <c r="I959" s="18">
        <v>2</v>
      </c>
      <c r="J959">
        <v>0</v>
      </c>
      <c r="K959">
        <v>0</v>
      </c>
      <c r="L959">
        <v>0</v>
      </c>
      <c r="M959" s="21">
        <f t="shared" si="191"/>
        <v>0</v>
      </c>
      <c r="N959" s="20"/>
      <c r="O959" s="18">
        <f t="shared" si="192"/>
        <v>61</v>
      </c>
      <c r="P959">
        <f t="shared" si="192"/>
        <v>4</v>
      </c>
      <c r="Q959">
        <f t="shared" si="192"/>
        <v>0</v>
      </c>
      <c r="R959">
        <f t="shared" si="192"/>
        <v>6</v>
      </c>
      <c r="S959" s="21">
        <f t="shared" si="192"/>
        <v>10</v>
      </c>
    </row>
    <row r="960" spans="2:19" ht="12.75">
      <c r="B960" t="s">
        <v>820</v>
      </c>
      <c r="C960" s="18">
        <v>150</v>
      </c>
      <c r="D960">
        <v>25</v>
      </c>
      <c r="E960">
        <v>0</v>
      </c>
      <c r="F960">
        <v>48</v>
      </c>
      <c r="G960" s="21">
        <f t="shared" si="190"/>
        <v>73</v>
      </c>
      <c r="H960" s="20"/>
      <c r="I960" s="18">
        <v>0</v>
      </c>
      <c r="J960">
        <v>0</v>
      </c>
      <c r="K960">
        <v>0</v>
      </c>
      <c r="L960">
        <v>0</v>
      </c>
      <c r="M960" s="21">
        <f t="shared" si="191"/>
        <v>0</v>
      </c>
      <c r="N960" s="20"/>
      <c r="O960" s="18">
        <f t="shared" si="192"/>
        <v>150</v>
      </c>
      <c r="P960">
        <f t="shared" si="192"/>
        <v>25</v>
      </c>
      <c r="Q960">
        <f t="shared" si="192"/>
        <v>0</v>
      </c>
      <c r="R960">
        <f t="shared" si="192"/>
        <v>48</v>
      </c>
      <c r="S960" s="21">
        <f t="shared" si="192"/>
        <v>73</v>
      </c>
    </row>
    <row r="961" spans="2:19" ht="12.75">
      <c r="B961" t="s">
        <v>139</v>
      </c>
      <c r="C961" s="18">
        <v>105</v>
      </c>
      <c r="D961">
        <v>30</v>
      </c>
      <c r="E961">
        <v>0</v>
      </c>
      <c r="F961">
        <v>50</v>
      </c>
      <c r="G961" s="21">
        <f t="shared" si="190"/>
        <v>80</v>
      </c>
      <c r="H961" s="20"/>
      <c r="I961" s="18">
        <v>0</v>
      </c>
      <c r="J961">
        <v>0</v>
      </c>
      <c r="K961">
        <v>0</v>
      </c>
      <c r="L961">
        <v>0</v>
      </c>
      <c r="M961" s="21">
        <f t="shared" si="191"/>
        <v>0</v>
      </c>
      <c r="N961" s="20"/>
      <c r="O961" s="18">
        <f t="shared" si="192"/>
        <v>105</v>
      </c>
      <c r="P961">
        <f t="shared" si="192"/>
        <v>30</v>
      </c>
      <c r="Q961">
        <f t="shared" si="192"/>
        <v>0</v>
      </c>
      <c r="R961">
        <f t="shared" si="192"/>
        <v>50</v>
      </c>
      <c r="S961" s="21">
        <f t="shared" si="192"/>
        <v>80</v>
      </c>
    </row>
    <row r="962" spans="1:19" s="2" customFormat="1" ht="12.75">
      <c r="A962" s="22"/>
      <c r="B962" s="23" t="s">
        <v>757</v>
      </c>
      <c r="C962" s="24">
        <v>106</v>
      </c>
      <c r="D962" s="25">
        <v>16</v>
      </c>
      <c r="E962" s="25">
        <v>0</v>
      </c>
      <c r="F962" s="25">
        <v>48</v>
      </c>
      <c r="G962" s="25">
        <f t="shared" si="190"/>
        <v>64</v>
      </c>
      <c r="H962" s="21"/>
      <c r="I962" s="24">
        <v>7</v>
      </c>
      <c r="J962" s="25">
        <v>0</v>
      </c>
      <c r="K962" s="25">
        <v>0</v>
      </c>
      <c r="L962" s="25">
        <v>0</v>
      </c>
      <c r="M962" s="25">
        <f t="shared" si="191"/>
        <v>0</v>
      </c>
      <c r="N962" s="21"/>
      <c r="O962" s="24">
        <f t="shared" si="192"/>
        <v>113</v>
      </c>
      <c r="P962" s="25">
        <f t="shared" si="192"/>
        <v>16</v>
      </c>
      <c r="Q962" s="25">
        <f t="shared" si="192"/>
        <v>0</v>
      </c>
      <c r="R962" s="25">
        <f t="shared" si="192"/>
        <v>48</v>
      </c>
      <c r="S962" s="25">
        <f t="shared" si="192"/>
        <v>64</v>
      </c>
    </row>
    <row r="963" spans="2:19" ht="12.75">
      <c r="B963" t="s">
        <v>25</v>
      </c>
      <c r="C963" s="18">
        <f>SUM(C951:C962)</f>
        <v>11519</v>
      </c>
      <c r="D963">
        <f>SUM(D951:D962)</f>
        <v>3219</v>
      </c>
      <c r="E963">
        <f>SUM(E951:E962)</f>
        <v>65</v>
      </c>
      <c r="F963">
        <f>SUM(F951:F962)</f>
        <v>4348</v>
      </c>
      <c r="G963" s="21">
        <f>SUM(G951:G962)</f>
        <v>7632</v>
      </c>
      <c r="H963" s="20"/>
      <c r="I963" s="18">
        <f>SUM(I951:I962)</f>
        <v>673</v>
      </c>
      <c r="J963">
        <f>SUM(J951:J962)</f>
        <v>3</v>
      </c>
      <c r="K963">
        <f>SUM(K951:K962)</f>
        <v>0</v>
      </c>
      <c r="L963">
        <f>SUM(L951:L962)</f>
        <v>0</v>
      </c>
      <c r="M963" s="21">
        <f>SUM(M951:M962)</f>
        <v>3</v>
      </c>
      <c r="N963" s="20"/>
      <c r="O963" s="18">
        <f t="shared" si="192"/>
        <v>12192</v>
      </c>
      <c r="P963">
        <f t="shared" si="192"/>
        <v>3222</v>
      </c>
      <c r="Q963">
        <f t="shared" si="192"/>
        <v>65</v>
      </c>
      <c r="R963">
        <f t="shared" si="192"/>
        <v>4348</v>
      </c>
      <c r="S963" s="21">
        <f t="shared" si="192"/>
        <v>7635</v>
      </c>
    </row>
    <row r="964" spans="1:19" ht="12.75">
      <c r="A964" s="1" t="s">
        <v>821</v>
      </c>
      <c r="C964" s="18"/>
      <c r="G964" s="21"/>
      <c r="H964" s="20"/>
      <c r="I964" s="18"/>
      <c r="M964" s="21"/>
      <c r="N964" s="20"/>
      <c r="O964" s="18"/>
      <c r="S964" s="21"/>
    </row>
    <row r="965" spans="2:19" ht="12.75">
      <c r="B965" t="s">
        <v>11</v>
      </c>
      <c r="C965" s="18">
        <v>3324</v>
      </c>
      <c r="D965">
        <v>1783</v>
      </c>
      <c r="E965">
        <v>60</v>
      </c>
      <c r="F965">
        <v>1517</v>
      </c>
      <c r="G965" s="21">
        <f aca="true" t="shared" si="193" ref="G965:G978">SUM(D965:F965)</f>
        <v>3360</v>
      </c>
      <c r="H965" s="20"/>
      <c r="I965" s="18">
        <v>5201</v>
      </c>
      <c r="J965">
        <v>556</v>
      </c>
      <c r="K965">
        <v>10</v>
      </c>
      <c r="L965">
        <v>730</v>
      </c>
      <c r="M965" s="21">
        <f aca="true" t="shared" si="194" ref="M965:M978">SUM(J965:L965)</f>
        <v>1296</v>
      </c>
      <c r="N965" s="20"/>
      <c r="O965" s="18">
        <f aca="true" t="shared" si="195" ref="O965:S979">C965+I965</f>
        <v>8525</v>
      </c>
      <c r="P965">
        <f t="shared" si="195"/>
        <v>2339</v>
      </c>
      <c r="Q965">
        <f t="shared" si="195"/>
        <v>70</v>
      </c>
      <c r="R965">
        <f t="shared" si="195"/>
        <v>2247</v>
      </c>
      <c r="S965" s="21">
        <f t="shared" si="195"/>
        <v>4656</v>
      </c>
    </row>
    <row r="966" spans="2:19" ht="12.75">
      <c r="B966" t="s">
        <v>822</v>
      </c>
      <c r="C966" s="18">
        <v>1403</v>
      </c>
      <c r="D966">
        <v>505</v>
      </c>
      <c r="E966">
        <v>11</v>
      </c>
      <c r="F966">
        <v>369</v>
      </c>
      <c r="G966" s="21">
        <f t="shared" si="193"/>
        <v>885</v>
      </c>
      <c r="H966" s="20"/>
      <c r="I966" s="18">
        <v>1749</v>
      </c>
      <c r="J966">
        <v>159</v>
      </c>
      <c r="K966">
        <v>1</v>
      </c>
      <c r="L966">
        <v>91</v>
      </c>
      <c r="M966" s="21">
        <f t="shared" si="194"/>
        <v>251</v>
      </c>
      <c r="N966" s="20"/>
      <c r="O966" s="18">
        <f t="shared" si="195"/>
        <v>3152</v>
      </c>
      <c r="P966">
        <f t="shared" si="195"/>
        <v>664</v>
      </c>
      <c r="Q966">
        <f t="shared" si="195"/>
        <v>12</v>
      </c>
      <c r="R966">
        <f t="shared" si="195"/>
        <v>460</v>
      </c>
      <c r="S966" s="21">
        <f t="shared" si="195"/>
        <v>1136</v>
      </c>
    </row>
    <row r="967" spans="2:19" ht="12.75">
      <c r="B967" t="s">
        <v>823</v>
      </c>
      <c r="C967" s="18">
        <v>1940</v>
      </c>
      <c r="D967">
        <v>733</v>
      </c>
      <c r="E967">
        <v>25</v>
      </c>
      <c r="F967">
        <v>516</v>
      </c>
      <c r="G967" s="21">
        <f t="shared" si="193"/>
        <v>1274</v>
      </c>
      <c r="H967" s="20"/>
      <c r="I967" s="18">
        <v>2703</v>
      </c>
      <c r="J967">
        <v>316</v>
      </c>
      <c r="K967">
        <v>3</v>
      </c>
      <c r="L967">
        <v>265</v>
      </c>
      <c r="M967" s="21">
        <f t="shared" si="194"/>
        <v>584</v>
      </c>
      <c r="N967" s="20"/>
      <c r="O967" s="18">
        <f t="shared" si="195"/>
        <v>4643</v>
      </c>
      <c r="P967">
        <f t="shared" si="195"/>
        <v>1049</v>
      </c>
      <c r="Q967">
        <f t="shared" si="195"/>
        <v>28</v>
      </c>
      <c r="R967">
        <f t="shared" si="195"/>
        <v>781</v>
      </c>
      <c r="S967" s="21">
        <f t="shared" si="195"/>
        <v>1858</v>
      </c>
    </row>
    <row r="968" spans="2:19" ht="12.75">
      <c r="B968" t="s">
        <v>824</v>
      </c>
      <c r="C968" s="18">
        <v>973</v>
      </c>
      <c r="D968">
        <v>338</v>
      </c>
      <c r="E968">
        <v>11</v>
      </c>
      <c r="F968">
        <v>185</v>
      </c>
      <c r="G968" s="21">
        <f t="shared" si="193"/>
        <v>534</v>
      </c>
      <c r="H968" s="20"/>
      <c r="I968" s="18">
        <v>1363</v>
      </c>
      <c r="J968">
        <v>119</v>
      </c>
      <c r="K968">
        <v>1</v>
      </c>
      <c r="L968">
        <v>60</v>
      </c>
      <c r="M968" s="21">
        <f t="shared" si="194"/>
        <v>180</v>
      </c>
      <c r="N968" s="20"/>
      <c r="O968" s="18">
        <f t="shared" si="195"/>
        <v>2336</v>
      </c>
      <c r="P968">
        <f t="shared" si="195"/>
        <v>457</v>
      </c>
      <c r="Q968">
        <f t="shared" si="195"/>
        <v>12</v>
      </c>
      <c r="R968">
        <f t="shared" si="195"/>
        <v>245</v>
      </c>
      <c r="S968" s="21">
        <f t="shared" si="195"/>
        <v>714</v>
      </c>
    </row>
    <row r="969" spans="2:19" ht="12.75">
      <c r="B969" t="s">
        <v>825</v>
      </c>
      <c r="C969" s="18">
        <v>889</v>
      </c>
      <c r="D969">
        <v>318</v>
      </c>
      <c r="E969">
        <v>16</v>
      </c>
      <c r="F969">
        <v>198</v>
      </c>
      <c r="G969" s="21">
        <f t="shared" si="193"/>
        <v>532</v>
      </c>
      <c r="H969" s="20"/>
      <c r="I969" s="18">
        <v>3520</v>
      </c>
      <c r="J969">
        <v>241</v>
      </c>
      <c r="K969">
        <v>1</v>
      </c>
      <c r="L969">
        <v>215</v>
      </c>
      <c r="M969" s="21">
        <f t="shared" si="194"/>
        <v>457</v>
      </c>
      <c r="N969" s="20"/>
      <c r="O969" s="18">
        <f t="shared" si="195"/>
        <v>4409</v>
      </c>
      <c r="P969">
        <f t="shared" si="195"/>
        <v>559</v>
      </c>
      <c r="Q969">
        <f t="shared" si="195"/>
        <v>17</v>
      </c>
      <c r="R969">
        <f t="shared" si="195"/>
        <v>413</v>
      </c>
      <c r="S969" s="21">
        <f t="shared" si="195"/>
        <v>989</v>
      </c>
    </row>
    <row r="970" spans="2:19" ht="12.75">
      <c r="B970" t="s">
        <v>826</v>
      </c>
      <c r="C970" s="18">
        <v>1491</v>
      </c>
      <c r="D970">
        <v>627</v>
      </c>
      <c r="E970">
        <v>15</v>
      </c>
      <c r="F970">
        <v>396</v>
      </c>
      <c r="G970" s="21">
        <f t="shared" si="193"/>
        <v>1038</v>
      </c>
      <c r="H970" s="20"/>
      <c r="I970" s="18">
        <v>2728</v>
      </c>
      <c r="J970">
        <v>291</v>
      </c>
      <c r="K970">
        <v>10</v>
      </c>
      <c r="L970">
        <v>290</v>
      </c>
      <c r="M970" s="21">
        <f t="shared" si="194"/>
        <v>591</v>
      </c>
      <c r="N970" s="20"/>
      <c r="O970" s="18">
        <f t="shared" si="195"/>
        <v>4219</v>
      </c>
      <c r="P970">
        <f t="shared" si="195"/>
        <v>918</v>
      </c>
      <c r="Q970">
        <f t="shared" si="195"/>
        <v>25</v>
      </c>
      <c r="R970">
        <f t="shared" si="195"/>
        <v>686</v>
      </c>
      <c r="S970" s="21">
        <f t="shared" si="195"/>
        <v>1629</v>
      </c>
    </row>
    <row r="971" spans="2:19" ht="12.75">
      <c r="B971" t="s">
        <v>827</v>
      </c>
      <c r="C971" s="18">
        <v>2521</v>
      </c>
      <c r="D971">
        <v>1026</v>
      </c>
      <c r="E971">
        <v>26</v>
      </c>
      <c r="F971">
        <v>695</v>
      </c>
      <c r="G971" s="21">
        <f t="shared" si="193"/>
        <v>1747</v>
      </c>
      <c r="H971" s="20"/>
      <c r="I971" s="18">
        <v>2825</v>
      </c>
      <c r="J971">
        <v>346</v>
      </c>
      <c r="K971">
        <v>8</v>
      </c>
      <c r="L971">
        <v>275</v>
      </c>
      <c r="M971" s="21">
        <f t="shared" si="194"/>
        <v>629</v>
      </c>
      <c r="N971" s="20"/>
      <c r="O971" s="18">
        <f t="shared" si="195"/>
        <v>5346</v>
      </c>
      <c r="P971">
        <f t="shared" si="195"/>
        <v>1372</v>
      </c>
      <c r="Q971">
        <f t="shared" si="195"/>
        <v>34</v>
      </c>
      <c r="R971">
        <f t="shared" si="195"/>
        <v>970</v>
      </c>
      <c r="S971" s="21">
        <f t="shared" si="195"/>
        <v>2376</v>
      </c>
    </row>
    <row r="972" spans="2:19" ht="12.75">
      <c r="B972" t="s">
        <v>828</v>
      </c>
      <c r="C972" s="18">
        <v>950</v>
      </c>
      <c r="D972">
        <v>420</v>
      </c>
      <c r="E972">
        <v>10</v>
      </c>
      <c r="F972">
        <v>253</v>
      </c>
      <c r="G972" s="21">
        <f t="shared" si="193"/>
        <v>683</v>
      </c>
      <c r="H972" s="20"/>
      <c r="I972" s="18">
        <v>1267</v>
      </c>
      <c r="J972">
        <v>136</v>
      </c>
      <c r="K972">
        <v>5</v>
      </c>
      <c r="L972">
        <v>126</v>
      </c>
      <c r="M972" s="21">
        <f t="shared" si="194"/>
        <v>267</v>
      </c>
      <c r="N972" s="20"/>
      <c r="O972" s="18">
        <f t="shared" si="195"/>
        <v>2217</v>
      </c>
      <c r="P972">
        <f t="shared" si="195"/>
        <v>556</v>
      </c>
      <c r="Q972">
        <f t="shared" si="195"/>
        <v>15</v>
      </c>
      <c r="R972">
        <f t="shared" si="195"/>
        <v>379</v>
      </c>
      <c r="S972" s="21">
        <f t="shared" si="195"/>
        <v>950</v>
      </c>
    </row>
    <row r="973" spans="2:19" ht="12.75">
      <c r="B973" t="s">
        <v>829</v>
      </c>
      <c r="C973" s="18">
        <v>2312</v>
      </c>
      <c r="D973">
        <v>1018</v>
      </c>
      <c r="E973">
        <v>21</v>
      </c>
      <c r="F973">
        <v>707</v>
      </c>
      <c r="G973" s="21">
        <f t="shared" si="193"/>
        <v>1746</v>
      </c>
      <c r="H973" s="20"/>
      <c r="I973" s="18">
        <v>1954</v>
      </c>
      <c r="J973">
        <v>341</v>
      </c>
      <c r="K973">
        <v>1</v>
      </c>
      <c r="L973">
        <v>378</v>
      </c>
      <c r="M973" s="21">
        <f t="shared" si="194"/>
        <v>720</v>
      </c>
      <c r="N973" s="20"/>
      <c r="O973" s="18">
        <f t="shared" si="195"/>
        <v>4266</v>
      </c>
      <c r="P973">
        <f t="shared" si="195"/>
        <v>1359</v>
      </c>
      <c r="Q973">
        <f t="shared" si="195"/>
        <v>22</v>
      </c>
      <c r="R973">
        <f t="shared" si="195"/>
        <v>1085</v>
      </c>
      <c r="S973" s="21">
        <f t="shared" si="195"/>
        <v>2466</v>
      </c>
    </row>
    <row r="974" spans="2:19" ht="12.75">
      <c r="B974" t="s">
        <v>408</v>
      </c>
      <c r="C974" s="18">
        <v>288</v>
      </c>
      <c r="D974">
        <v>134</v>
      </c>
      <c r="E974">
        <v>7</v>
      </c>
      <c r="F974">
        <v>89</v>
      </c>
      <c r="G974" s="21">
        <f t="shared" si="193"/>
        <v>230</v>
      </c>
      <c r="H974" s="20"/>
      <c r="I974" s="18">
        <v>560</v>
      </c>
      <c r="J974">
        <v>92</v>
      </c>
      <c r="K974">
        <v>0</v>
      </c>
      <c r="L974">
        <v>88</v>
      </c>
      <c r="M974" s="21">
        <f t="shared" si="194"/>
        <v>180</v>
      </c>
      <c r="N974" s="20"/>
      <c r="O974" s="18">
        <f t="shared" si="195"/>
        <v>848</v>
      </c>
      <c r="P974">
        <f t="shared" si="195"/>
        <v>226</v>
      </c>
      <c r="Q974">
        <f t="shared" si="195"/>
        <v>7</v>
      </c>
      <c r="R974">
        <f t="shared" si="195"/>
        <v>177</v>
      </c>
      <c r="S974" s="21">
        <f t="shared" si="195"/>
        <v>410</v>
      </c>
    </row>
    <row r="975" spans="2:19" ht="12.75">
      <c r="B975" t="s">
        <v>830</v>
      </c>
      <c r="C975" s="18">
        <v>418</v>
      </c>
      <c r="D975">
        <v>93</v>
      </c>
      <c r="E975">
        <v>6</v>
      </c>
      <c r="F975">
        <v>81</v>
      </c>
      <c r="G975" s="21">
        <f t="shared" si="193"/>
        <v>180</v>
      </c>
      <c r="H975" s="20"/>
      <c r="I975" s="18">
        <v>801</v>
      </c>
      <c r="J975">
        <v>39</v>
      </c>
      <c r="K975">
        <v>0</v>
      </c>
      <c r="L975">
        <v>24</v>
      </c>
      <c r="M975" s="21">
        <f t="shared" si="194"/>
        <v>63</v>
      </c>
      <c r="N975" s="20"/>
      <c r="O975" s="18">
        <f t="shared" si="195"/>
        <v>1219</v>
      </c>
      <c r="P975">
        <f t="shared" si="195"/>
        <v>132</v>
      </c>
      <c r="Q975">
        <f t="shared" si="195"/>
        <v>6</v>
      </c>
      <c r="R975">
        <f t="shared" si="195"/>
        <v>105</v>
      </c>
      <c r="S975" s="21">
        <f t="shared" si="195"/>
        <v>243</v>
      </c>
    </row>
    <row r="976" spans="2:19" ht="12.75">
      <c r="B976" t="s">
        <v>831</v>
      </c>
      <c r="C976" s="18">
        <v>248</v>
      </c>
      <c r="D976">
        <v>66</v>
      </c>
      <c r="E976">
        <v>2</v>
      </c>
      <c r="F976">
        <v>82</v>
      </c>
      <c r="G976" s="21">
        <f t="shared" si="193"/>
        <v>150</v>
      </c>
      <c r="H976" s="20"/>
      <c r="I976" s="18">
        <v>405</v>
      </c>
      <c r="J976">
        <v>131</v>
      </c>
      <c r="K976">
        <v>4</v>
      </c>
      <c r="L976">
        <v>95</v>
      </c>
      <c r="M976" s="21">
        <f t="shared" si="194"/>
        <v>230</v>
      </c>
      <c r="N976" s="20"/>
      <c r="O976" s="18">
        <f t="shared" si="195"/>
        <v>653</v>
      </c>
      <c r="P976">
        <f t="shared" si="195"/>
        <v>197</v>
      </c>
      <c r="Q976">
        <f t="shared" si="195"/>
        <v>6</v>
      </c>
      <c r="R976">
        <f t="shared" si="195"/>
        <v>177</v>
      </c>
      <c r="S976" s="21">
        <f t="shared" si="195"/>
        <v>380</v>
      </c>
    </row>
    <row r="977" spans="2:19" ht="12.75">
      <c r="B977" t="s">
        <v>832</v>
      </c>
      <c r="C977" s="18">
        <v>98</v>
      </c>
      <c r="D977">
        <v>75</v>
      </c>
      <c r="E977">
        <v>2</v>
      </c>
      <c r="F977">
        <v>49</v>
      </c>
      <c r="G977" s="21">
        <f t="shared" si="193"/>
        <v>126</v>
      </c>
      <c r="H977" s="20"/>
      <c r="I977" s="18">
        <v>166</v>
      </c>
      <c r="J977">
        <v>29</v>
      </c>
      <c r="K977">
        <v>0</v>
      </c>
      <c r="L977">
        <v>23</v>
      </c>
      <c r="M977" s="21">
        <f t="shared" si="194"/>
        <v>52</v>
      </c>
      <c r="N977" s="20"/>
      <c r="O977" s="18">
        <f t="shared" si="195"/>
        <v>264</v>
      </c>
      <c r="P977">
        <f t="shared" si="195"/>
        <v>104</v>
      </c>
      <c r="Q977">
        <f t="shared" si="195"/>
        <v>2</v>
      </c>
      <c r="R977">
        <f t="shared" si="195"/>
        <v>72</v>
      </c>
      <c r="S977" s="21">
        <f t="shared" si="195"/>
        <v>178</v>
      </c>
    </row>
    <row r="978" spans="1:19" s="2" customFormat="1" ht="12.75">
      <c r="A978" s="22"/>
      <c r="B978" s="23" t="s">
        <v>833</v>
      </c>
      <c r="C978" s="24">
        <v>322</v>
      </c>
      <c r="D978" s="25">
        <v>134</v>
      </c>
      <c r="E978" s="25">
        <v>0</v>
      </c>
      <c r="F978" s="25">
        <v>75</v>
      </c>
      <c r="G978" s="25">
        <f t="shared" si="193"/>
        <v>209</v>
      </c>
      <c r="H978" s="21"/>
      <c r="I978" s="24">
        <v>477</v>
      </c>
      <c r="J978" s="25">
        <v>83</v>
      </c>
      <c r="K978" s="25">
        <v>1</v>
      </c>
      <c r="L978" s="25">
        <v>57</v>
      </c>
      <c r="M978" s="25">
        <f t="shared" si="194"/>
        <v>141</v>
      </c>
      <c r="N978" s="21"/>
      <c r="O978" s="24">
        <f t="shared" si="195"/>
        <v>799</v>
      </c>
      <c r="P978" s="25">
        <f t="shared" si="195"/>
        <v>217</v>
      </c>
      <c r="Q978" s="25">
        <f t="shared" si="195"/>
        <v>1</v>
      </c>
      <c r="R978" s="25">
        <f t="shared" si="195"/>
        <v>132</v>
      </c>
      <c r="S978" s="25">
        <f t="shared" si="195"/>
        <v>350</v>
      </c>
    </row>
    <row r="979" spans="2:19" ht="12.75">
      <c r="B979" t="s">
        <v>25</v>
      </c>
      <c r="C979" s="18">
        <f>SUM(C965:C978)</f>
        <v>17177</v>
      </c>
      <c r="D979">
        <f>SUM(D965:D978)</f>
        <v>7270</v>
      </c>
      <c r="E979">
        <f>SUM(E965:E978)</f>
        <v>212</v>
      </c>
      <c r="F979">
        <f>SUM(F965:F978)</f>
        <v>5212</v>
      </c>
      <c r="G979" s="21">
        <f>SUM(G965:G978)</f>
        <v>12694</v>
      </c>
      <c r="H979" s="20"/>
      <c r="I979" s="18">
        <f>SUM(I965:I978)</f>
        <v>25719</v>
      </c>
      <c r="J979">
        <f>SUM(J965:J978)</f>
        <v>2879</v>
      </c>
      <c r="K979">
        <f>SUM(K965:K978)</f>
        <v>45</v>
      </c>
      <c r="L979">
        <f>SUM(L965:L978)</f>
        <v>2717</v>
      </c>
      <c r="M979" s="21">
        <f>SUM(M965:M978)</f>
        <v>5641</v>
      </c>
      <c r="N979" s="20"/>
      <c r="O979" s="18">
        <f t="shared" si="195"/>
        <v>42896</v>
      </c>
      <c r="P979">
        <f t="shared" si="195"/>
        <v>10149</v>
      </c>
      <c r="Q979">
        <f t="shared" si="195"/>
        <v>257</v>
      </c>
      <c r="R979">
        <f t="shared" si="195"/>
        <v>7929</v>
      </c>
      <c r="S979" s="21">
        <f t="shared" si="195"/>
        <v>18335</v>
      </c>
    </row>
    <row r="980" spans="1:19" ht="12.75">
      <c r="A980" s="1" t="s">
        <v>834</v>
      </c>
      <c r="C980" s="18"/>
      <c r="G980" s="21"/>
      <c r="H980" s="20"/>
      <c r="I980" s="18"/>
      <c r="M980" s="21"/>
      <c r="N980" s="20"/>
      <c r="O980" s="18"/>
      <c r="S980" s="21"/>
    </row>
    <row r="981" spans="2:19" ht="12.75">
      <c r="B981" t="s">
        <v>11</v>
      </c>
      <c r="C981" s="18">
        <v>6823</v>
      </c>
      <c r="D981">
        <v>1785</v>
      </c>
      <c r="E981">
        <v>32</v>
      </c>
      <c r="F981">
        <v>1117</v>
      </c>
      <c r="G981" s="21">
        <f aca="true" t="shared" si="196" ref="G981:G986">SUM(D981:F981)</f>
        <v>2934</v>
      </c>
      <c r="H981" s="20"/>
      <c r="I981" s="18">
        <v>296</v>
      </c>
      <c r="J981">
        <v>7</v>
      </c>
      <c r="K981">
        <v>0</v>
      </c>
      <c r="L981">
        <v>5</v>
      </c>
      <c r="M981" s="21">
        <f aca="true" t="shared" si="197" ref="M981:M986">SUM(J981:L981)</f>
        <v>12</v>
      </c>
      <c r="N981" s="20"/>
      <c r="O981" s="18">
        <f aca="true" t="shared" si="198" ref="O981:S987">C981+I981</f>
        <v>7119</v>
      </c>
      <c r="P981">
        <f t="shared" si="198"/>
        <v>1792</v>
      </c>
      <c r="Q981">
        <f t="shared" si="198"/>
        <v>32</v>
      </c>
      <c r="R981">
        <f t="shared" si="198"/>
        <v>1122</v>
      </c>
      <c r="S981" s="21">
        <f t="shared" si="198"/>
        <v>2946</v>
      </c>
    </row>
    <row r="982" spans="2:19" ht="12.75">
      <c r="B982" t="s">
        <v>835</v>
      </c>
      <c r="C982" s="18">
        <v>2288</v>
      </c>
      <c r="D982">
        <v>666</v>
      </c>
      <c r="E982">
        <v>11</v>
      </c>
      <c r="F982">
        <v>382</v>
      </c>
      <c r="G982" s="21">
        <f t="shared" si="196"/>
        <v>1059</v>
      </c>
      <c r="H982" s="20"/>
      <c r="I982" s="18">
        <v>11</v>
      </c>
      <c r="J982">
        <v>0</v>
      </c>
      <c r="K982">
        <v>0</v>
      </c>
      <c r="L982">
        <v>1</v>
      </c>
      <c r="M982" s="21">
        <f t="shared" si="197"/>
        <v>1</v>
      </c>
      <c r="N982" s="20"/>
      <c r="O982" s="18">
        <f t="shared" si="198"/>
        <v>2299</v>
      </c>
      <c r="P982">
        <f t="shared" si="198"/>
        <v>666</v>
      </c>
      <c r="Q982">
        <f t="shared" si="198"/>
        <v>11</v>
      </c>
      <c r="R982">
        <f t="shared" si="198"/>
        <v>383</v>
      </c>
      <c r="S982" s="21">
        <f t="shared" si="198"/>
        <v>1060</v>
      </c>
    </row>
    <row r="983" spans="2:19" ht="12.75">
      <c r="B983" t="s">
        <v>836</v>
      </c>
      <c r="C983" s="18">
        <v>2692</v>
      </c>
      <c r="D983">
        <v>895</v>
      </c>
      <c r="E983">
        <v>8</v>
      </c>
      <c r="F983">
        <v>483</v>
      </c>
      <c r="G983" s="21">
        <f t="shared" si="196"/>
        <v>1386</v>
      </c>
      <c r="H983" s="20"/>
      <c r="I983" s="18">
        <v>190</v>
      </c>
      <c r="J983">
        <v>0</v>
      </c>
      <c r="K983">
        <v>1</v>
      </c>
      <c r="L983">
        <v>0</v>
      </c>
      <c r="M983" s="21">
        <f t="shared" si="197"/>
        <v>1</v>
      </c>
      <c r="N983" s="20"/>
      <c r="O983" s="18">
        <f t="shared" si="198"/>
        <v>2882</v>
      </c>
      <c r="P983">
        <f t="shared" si="198"/>
        <v>895</v>
      </c>
      <c r="Q983">
        <f t="shared" si="198"/>
        <v>9</v>
      </c>
      <c r="R983">
        <f t="shared" si="198"/>
        <v>483</v>
      </c>
      <c r="S983" s="21">
        <f t="shared" si="198"/>
        <v>1387</v>
      </c>
    </row>
    <row r="984" spans="2:19" ht="12.75">
      <c r="B984" t="s">
        <v>542</v>
      </c>
      <c r="C984" s="18">
        <v>3771</v>
      </c>
      <c r="D984">
        <v>1303</v>
      </c>
      <c r="E984">
        <v>12</v>
      </c>
      <c r="F984">
        <v>635</v>
      </c>
      <c r="G984" s="21">
        <f t="shared" si="196"/>
        <v>1950</v>
      </c>
      <c r="H984" s="20"/>
      <c r="I984" s="18">
        <v>47</v>
      </c>
      <c r="J984">
        <v>0</v>
      </c>
      <c r="K984">
        <v>0</v>
      </c>
      <c r="L984">
        <v>2</v>
      </c>
      <c r="M984" s="21">
        <f t="shared" si="197"/>
        <v>2</v>
      </c>
      <c r="N984" s="20"/>
      <c r="O984" s="18">
        <f t="shared" si="198"/>
        <v>3818</v>
      </c>
      <c r="P984">
        <f t="shared" si="198"/>
        <v>1303</v>
      </c>
      <c r="Q984">
        <f t="shared" si="198"/>
        <v>12</v>
      </c>
      <c r="R984">
        <f t="shared" si="198"/>
        <v>637</v>
      </c>
      <c r="S984" s="21">
        <f t="shared" si="198"/>
        <v>1952</v>
      </c>
    </row>
    <row r="985" spans="2:19" ht="12.75">
      <c r="B985" t="s">
        <v>837</v>
      </c>
      <c r="C985" s="18">
        <v>737</v>
      </c>
      <c r="D985">
        <v>463</v>
      </c>
      <c r="E985">
        <v>9</v>
      </c>
      <c r="F985">
        <v>246</v>
      </c>
      <c r="G985" s="21">
        <f t="shared" si="196"/>
        <v>718</v>
      </c>
      <c r="H985" s="20"/>
      <c r="I985" s="18">
        <v>64</v>
      </c>
      <c r="J985">
        <v>3</v>
      </c>
      <c r="K985">
        <v>0</v>
      </c>
      <c r="L985">
        <v>9</v>
      </c>
      <c r="M985" s="21">
        <f t="shared" si="197"/>
        <v>12</v>
      </c>
      <c r="N985" s="20"/>
      <c r="O985" s="18">
        <f t="shared" si="198"/>
        <v>801</v>
      </c>
      <c r="P985">
        <f t="shared" si="198"/>
        <v>466</v>
      </c>
      <c r="Q985">
        <f t="shared" si="198"/>
        <v>9</v>
      </c>
      <c r="R985">
        <f t="shared" si="198"/>
        <v>255</v>
      </c>
      <c r="S985" s="21">
        <f t="shared" si="198"/>
        <v>730</v>
      </c>
    </row>
    <row r="986" spans="1:19" s="2" customFormat="1" ht="12.75">
      <c r="A986" s="22"/>
      <c r="B986" s="23" t="s">
        <v>838</v>
      </c>
      <c r="C986" s="24">
        <v>257</v>
      </c>
      <c r="D986" s="25">
        <v>129</v>
      </c>
      <c r="E986" s="25">
        <v>3</v>
      </c>
      <c r="F986" s="25">
        <v>79</v>
      </c>
      <c r="G986" s="25">
        <f t="shared" si="196"/>
        <v>211</v>
      </c>
      <c r="H986" s="21"/>
      <c r="I986" s="24">
        <v>5</v>
      </c>
      <c r="J986" s="25">
        <v>0</v>
      </c>
      <c r="K986" s="25">
        <v>0</v>
      </c>
      <c r="L986" s="25">
        <v>0</v>
      </c>
      <c r="M986" s="25">
        <f t="shared" si="197"/>
        <v>0</v>
      </c>
      <c r="N986" s="21"/>
      <c r="O986" s="24">
        <f t="shared" si="198"/>
        <v>262</v>
      </c>
      <c r="P986" s="25">
        <f t="shared" si="198"/>
        <v>129</v>
      </c>
      <c r="Q986" s="25">
        <f t="shared" si="198"/>
        <v>3</v>
      </c>
      <c r="R986" s="25">
        <f t="shared" si="198"/>
        <v>79</v>
      </c>
      <c r="S986" s="25">
        <f t="shared" si="198"/>
        <v>211</v>
      </c>
    </row>
    <row r="987" spans="2:19" ht="12.75">
      <c r="B987" t="s">
        <v>25</v>
      </c>
      <c r="C987" s="18">
        <f>SUM(C981:C986)</f>
        <v>16568</v>
      </c>
      <c r="D987">
        <f>SUM(D981:D986)</f>
        <v>5241</v>
      </c>
      <c r="E987">
        <f>SUM(E981:E986)</f>
        <v>75</v>
      </c>
      <c r="F987">
        <f>SUM(F981:F986)</f>
        <v>2942</v>
      </c>
      <c r="G987" s="21">
        <f>SUM(G981:G986)</f>
        <v>8258</v>
      </c>
      <c r="H987" s="20"/>
      <c r="I987" s="18">
        <f>SUM(I981:I986)</f>
        <v>613</v>
      </c>
      <c r="J987">
        <f>SUM(J981:J986)</f>
        <v>10</v>
      </c>
      <c r="K987">
        <f>SUM(K981:K986)</f>
        <v>1</v>
      </c>
      <c r="L987">
        <f>SUM(L981:L986)</f>
        <v>17</v>
      </c>
      <c r="M987" s="21">
        <f>SUM(M981:M986)</f>
        <v>28</v>
      </c>
      <c r="N987" s="20"/>
      <c r="O987" s="18">
        <f t="shared" si="198"/>
        <v>17181</v>
      </c>
      <c r="P987">
        <f t="shared" si="198"/>
        <v>5251</v>
      </c>
      <c r="Q987">
        <f t="shared" si="198"/>
        <v>76</v>
      </c>
      <c r="R987">
        <f t="shared" si="198"/>
        <v>2959</v>
      </c>
      <c r="S987" s="21">
        <f t="shared" si="198"/>
        <v>8286</v>
      </c>
    </row>
    <row r="988" spans="1:19" ht="12.75">
      <c r="A988" s="1" t="s">
        <v>839</v>
      </c>
      <c r="C988" s="18"/>
      <c r="G988" s="21"/>
      <c r="H988" s="20"/>
      <c r="I988" s="18"/>
      <c r="M988" s="21"/>
      <c r="N988" s="20"/>
      <c r="O988" s="18"/>
      <c r="S988" s="21"/>
    </row>
    <row r="989" spans="2:19" ht="12.75">
      <c r="B989" t="s">
        <v>11</v>
      </c>
      <c r="C989" s="18">
        <v>7277</v>
      </c>
      <c r="D989">
        <v>3200</v>
      </c>
      <c r="E989">
        <v>70</v>
      </c>
      <c r="F989">
        <v>2325</v>
      </c>
      <c r="G989" s="21">
        <f aca="true" t="shared" si="199" ref="G989:G995">SUM(D989:F989)</f>
        <v>5595</v>
      </c>
      <c r="H989" s="20"/>
      <c r="I989" s="18">
        <v>3926</v>
      </c>
      <c r="J989">
        <v>728</v>
      </c>
      <c r="K989">
        <v>7</v>
      </c>
      <c r="L989">
        <v>746</v>
      </c>
      <c r="M989" s="21">
        <f aca="true" t="shared" si="200" ref="M989:M995">SUM(J989:L989)</f>
        <v>1481</v>
      </c>
      <c r="N989" s="20"/>
      <c r="O989" s="18">
        <f aca="true" t="shared" si="201" ref="O989:S996">C989+I989</f>
        <v>11203</v>
      </c>
      <c r="P989">
        <f t="shared" si="201"/>
        <v>3928</v>
      </c>
      <c r="Q989">
        <f t="shared" si="201"/>
        <v>77</v>
      </c>
      <c r="R989">
        <f t="shared" si="201"/>
        <v>3071</v>
      </c>
      <c r="S989" s="21">
        <f t="shared" si="201"/>
        <v>7076</v>
      </c>
    </row>
    <row r="990" spans="2:19" ht="12.75">
      <c r="B990" t="s">
        <v>840</v>
      </c>
      <c r="C990" s="18">
        <v>2703</v>
      </c>
      <c r="D990">
        <v>145</v>
      </c>
      <c r="E990">
        <v>4</v>
      </c>
      <c r="F990">
        <v>104</v>
      </c>
      <c r="G990" s="21">
        <f t="shared" si="199"/>
        <v>253</v>
      </c>
      <c r="H990" s="20"/>
      <c r="I990" s="18">
        <v>2247</v>
      </c>
      <c r="J990">
        <v>117</v>
      </c>
      <c r="K990">
        <v>1</v>
      </c>
      <c r="L990">
        <v>56</v>
      </c>
      <c r="M990" s="21">
        <f t="shared" si="200"/>
        <v>174</v>
      </c>
      <c r="N990" s="20"/>
      <c r="O990" s="18">
        <f t="shared" si="201"/>
        <v>4950</v>
      </c>
      <c r="P990">
        <f t="shared" si="201"/>
        <v>262</v>
      </c>
      <c r="Q990">
        <f t="shared" si="201"/>
        <v>5</v>
      </c>
      <c r="R990">
        <f t="shared" si="201"/>
        <v>160</v>
      </c>
      <c r="S990" s="21">
        <f t="shared" si="201"/>
        <v>427</v>
      </c>
    </row>
    <row r="991" spans="2:19" ht="12.75">
      <c r="B991" t="s">
        <v>841</v>
      </c>
      <c r="C991" s="18">
        <v>226</v>
      </c>
      <c r="D991">
        <v>97</v>
      </c>
      <c r="E991">
        <v>3</v>
      </c>
      <c r="F991">
        <v>66</v>
      </c>
      <c r="G991" s="21">
        <f t="shared" si="199"/>
        <v>166</v>
      </c>
      <c r="H991" s="20"/>
      <c r="I991" s="18">
        <v>240</v>
      </c>
      <c r="J991">
        <v>76</v>
      </c>
      <c r="K991">
        <v>1</v>
      </c>
      <c r="L991">
        <v>53</v>
      </c>
      <c r="M991" s="21">
        <f t="shared" si="200"/>
        <v>130</v>
      </c>
      <c r="N991" s="20"/>
      <c r="O991" s="18">
        <f t="shared" si="201"/>
        <v>466</v>
      </c>
      <c r="P991">
        <f t="shared" si="201"/>
        <v>173</v>
      </c>
      <c r="Q991">
        <f t="shared" si="201"/>
        <v>4</v>
      </c>
      <c r="R991">
        <f t="shared" si="201"/>
        <v>119</v>
      </c>
      <c r="S991" s="21">
        <f t="shared" si="201"/>
        <v>296</v>
      </c>
    </row>
    <row r="992" spans="2:19" ht="12.75">
      <c r="B992" t="s">
        <v>240</v>
      </c>
      <c r="C992" s="18">
        <v>1339</v>
      </c>
      <c r="D992">
        <v>479</v>
      </c>
      <c r="E992">
        <v>13</v>
      </c>
      <c r="F992">
        <v>367</v>
      </c>
      <c r="G992" s="21">
        <f t="shared" si="199"/>
        <v>859</v>
      </c>
      <c r="H992" s="20"/>
      <c r="I992" s="18">
        <v>627</v>
      </c>
      <c r="J992">
        <v>207</v>
      </c>
      <c r="K992">
        <v>2</v>
      </c>
      <c r="L992">
        <v>162</v>
      </c>
      <c r="M992" s="21">
        <f t="shared" si="200"/>
        <v>371</v>
      </c>
      <c r="N992" s="20"/>
      <c r="O992" s="18">
        <f t="shared" si="201"/>
        <v>1966</v>
      </c>
      <c r="P992">
        <f t="shared" si="201"/>
        <v>686</v>
      </c>
      <c r="Q992">
        <f t="shared" si="201"/>
        <v>15</v>
      </c>
      <c r="R992">
        <f t="shared" si="201"/>
        <v>529</v>
      </c>
      <c r="S992" s="21">
        <f t="shared" si="201"/>
        <v>1230</v>
      </c>
    </row>
    <row r="993" spans="2:19" ht="12.75">
      <c r="B993" t="s">
        <v>842</v>
      </c>
      <c r="C993" s="18">
        <v>392</v>
      </c>
      <c r="D993">
        <v>48</v>
      </c>
      <c r="E993">
        <v>2</v>
      </c>
      <c r="F993">
        <v>24</v>
      </c>
      <c r="G993" s="21">
        <f t="shared" si="199"/>
        <v>74</v>
      </c>
      <c r="H993" s="20"/>
      <c r="I993" s="18">
        <v>523</v>
      </c>
      <c r="J993">
        <v>44</v>
      </c>
      <c r="K993">
        <v>0</v>
      </c>
      <c r="L993">
        <v>21</v>
      </c>
      <c r="M993" s="21">
        <f t="shared" si="200"/>
        <v>65</v>
      </c>
      <c r="N993" s="20"/>
      <c r="O993" s="18">
        <f t="shared" si="201"/>
        <v>915</v>
      </c>
      <c r="P993">
        <f t="shared" si="201"/>
        <v>92</v>
      </c>
      <c r="Q993">
        <f t="shared" si="201"/>
        <v>2</v>
      </c>
      <c r="R993">
        <f t="shared" si="201"/>
        <v>45</v>
      </c>
      <c r="S993" s="21">
        <f t="shared" si="201"/>
        <v>139</v>
      </c>
    </row>
    <row r="994" spans="2:19" ht="12.75">
      <c r="B994" t="s">
        <v>843</v>
      </c>
      <c r="C994" s="18">
        <v>295</v>
      </c>
      <c r="D994">
        <v>170</v>
      </c>
      <c r="E994">
        <v>4</v>
      </c>
      <c r="F994">
        <v>90</v>
      </c>
      <c r="G994" s="21">
        <f t="shared" si="199"/>
        <v>264</v>
      </c>
      <c r="H994" s="20"/>
      <c r="I994" s="18">
        <v>1233</v>
      </c>
      <c r="J994">
        <v>273</v>
      </c>
      <c r="K994">
        <v>0</v>
      </c>
      <c r="L994">
        <v>132</v>
      </c>
      <c r="M994" s="21">
        <f t="shared" si="200"/>
        <v>405</v>
      </c>
      <c r="N994" s="20"/>
      <c r="O994" s="18">
        <f t="shared" si="201"/>
        <v>1528</v>
      </c>
      <c r="P994">
        <f t="shared" si="201"/>
        <v>443</v>
      </c>
      <c r="Q994">
        <f t="shared" si="201"/>
        <v>4</v>
      </c>
      <c r="R994">
        <f t="shared" si="201"/>
        <v>222</v>
      </c>
      <c r="S994" s="21">
        <f t="shared" si="201"/>
        <v>669</v>
      </c>
    </row>
    <row r="995" spans="1:19" s="2" customFormat="1" ht="12.75">
      <c r="A995" s="22"/>
      <c r="B995" s="23" t="s">
        <v>844</v>
      </c>
      <c r="C995" s="24">
        <v>281</v>
      </c>
      <c r="D995" s="25">
        <v>127</v>
      </c>
      <c r="E995" s="25">
        <v>7</v>
      </c>
      <c r="F995" s="25">
        <v>109</v>
      </c>
      <c r="G995" s="25">
        <f t="shared" si="199"/>
        <v>243</v>
      </c>
      <c r="H995" s="21"/>
      <c r="I995" s="24">
        <v>534</v>
      </c>
      <c r="J995" s="25">
        <v>94</v>
      </c>
      <c r="K995" s="25">
        <v>3</v>
      </c>
      <c r="L995" s="25">
        <v>42</v>
      </c>
      <c r="M995" s="25">
        <f t="shared" si="200"/>
        <v>139</v>
      </c>
      <c r="N995" s="21"/>
      <c r="O995" s="24">
        <f t="shared" si="201"/>
        <v>815</v>
      </c>
      <c r="P995" s="25">
        <f t="shared" si="201"/>
        <v>221</v>
      </c>
      <c r="Q995" s="25">
        <f t="shared" si="201"/>
        <v>10</v>
      </c>
      <c r="R995" s="25">
        <f t="shared" si="201"/>
        <v>151</v>
      </c>
      <c r="S995" s="25">
        <f t="shared" si="201"/>
        <v>382</v>
      </c>
    </row>
    <row r="996" spans="2:19" ht="12.75">
      <c r="B996" t="s">
        <v>25</v>
      </c>
      <c r="C996" s="18">
        <f>SUM(C989:C995)</f>
        <v>12513</v>
      </c>
      <c r="D996">
        <f>SUM(D989:D995)</f>
        <v>4266</v>
      </c>
      <c r="E996">
        <f>SUM(E989:E995)</f>
        <v>103</v>
      </c>
      <c r="F996">
        <f>SUM(F989:F995)</f>
        <v>3085</v>
      </c>
      <c r="G996" s="21">
        <f>SUM(G989:G995)</f>
        <v>7454</v>
      </c>
      <c r="H996" s="20"/>
      <c r="I996" s="18">
        <f>SUM(I989:I995)</f>
        <v>9330</v>
      </c>
      <c r="J996">
        <f>SUM(J989:J995)</f>
        <v>1539</v>
      </c>
      <c r="K996">
        <f>SUM(K989:K995)</f>
        <v>14</v>
      </c>
      <c r="L996">
        <f>SUM(L989:L995)</f>
        <v>1212</v>
      </c>
      <c r="M996" s="21">
        <f>SUM(M989:M995)</f>
        <v>2765</v>
      </c>
      <c r="N996" s="20"/>
      <c r="O996" s="18">
        <f t="shared" si="201"/>
        <v>21843</v>
      </c>
      <c r="P996">
        <f t="shared" si="201"/>
        <v>5805</v>
      </c>
      <c r="Q996">
        <f t="shared" si="201"/>
        <v>117</v>
      </c>
      <c r="R996">
        <f t="shared" si="201"/>
        <v>4297</v>
      </c>
      <c r="S996" s="21">
        <f t="shared" si="201"/>
        <v>10219</v>
      </c>
    </row>
    <row r="997" spans="1:19" ht="12.75">
      <c r="A997" s="1" t="s">
        <v>845</v>
      </c>
      <c r="C997" s="18"/>
      <c r="G997" s="21"/>
      <c r="H997" s="20"/>
      <c r="I997" s="18"/>
      <c r="M997" s="21"/>
      <c r="N997" s="20"/>
      <c r="O997" s="18"/>
      <c r="S997" s="21"/>
    </row>
    <row r="998" spans="2:19" ht="12.75">
      <c r="B998" t="s">
        <v>11</v>
      </c>
      <c r="C998" s="18">
        <v>1899</v>
      </c>
      <c r="D998">
        <v>1148</v>
      </c>
      <c r="E998">
        <v>22</v>
      </c>
      <c r="F998">
        <v>1020</v>
      </c>
      <c r="G998" s="21">
        <f>SUM(D998:F998)</f>
        <v>2190</v>
      </c>
      <c r="H998" s="20"/>
      <c r="I998" s="18">
        <v>2233</v>
      </c>
      <c r="J998">
        <v>254</v>
      </c>
      <c r="K998">
        <v>4</v>
      </c>
      <c r="L998">
        <v>273</v>
      </c>
      <c r="M998" s="21">
        <f>SUM(J998:L998)</f>
        <v>531</v>
      </c>
      <c r="N998" s="20"/>
      <c r="O998" s="18">
        <f aca="true" t="shared" si="202" ref="O998:S1001">C998+I998</f>
        <v>4132</v>
      </c>
      <c r="P998">
        <f t="shared" si="202"/>
        <v>1402</v>
      </c>
      <c r="Q998">
        <f t="shared" si="202"/>
        <v>26</v>
      </c>
      <c r="R998">
        <f t="shared" si="202"/>
        <v>1293</v>
      </c>
      <c r="S998" s="21">
        <f t="shared" si="202"/>
        <v>2721</v>
      </c>
    </row>
    <row r="999" spans="2:19" ht="12.75">
      <c r="B999" t="s">
        <v>846</v>
      </c>
      <c r="C999" s="18">
        <v>137</v>
      </c>
      <c r="D999">
        <v>64</v>
      </c>
      <c r="E999">
        <v>2</v>
      </c>
      <c r="F999">
        <v>57</v>
      </c>
      <c r="G999" s="21">
        <f>SUM(D999:F999)</f>
        <v>123</v>
      </c>
      <c r="H999" s="20"/>
      <c r="I999" s="18">
        <v>294</v>
      </c>
      <c r="J999">
        <v>83</v>
      </c>
      <c r="K999">
        <v>2</v>
      </c>
      <c r="L999">
        <v>44</v>
      </c>
      <c r="M999" s="21">
        <f>SUM(J999:L999)</f>
        <v>129</v>
      </c>
      <c r="N999" s="20"/>
      <c r="O999" s="18">
        <f t="shared" si="202"/>
        <v>431</v>
      </c>
      <c r="P999">
        <f t="shared" si="202"/>
        <v>147</v>
      </c>
      <c r="Q999">
        <f t="shared" si="202"/>
        <v>4</v>
      </c>
      <c r="R999">
        <f t="shared" si="202"/>
        <v>101</v>
      </c>
      <c r="S999" s="21">
        <f t="shared" si="202"/>
        <v>252</v>
      </c>
    </row>
    <row r="1000" spans="1:19" s="2" customFormat="1" ht="12.75">
      <c r="A1000" s="22"/>
      <c r="B1000" s="23" t="s">
        <v>847</v>
      </c>
      <c r="C1000" s="24">
        <v>153</v>
      </c>
      <c r="D1000" s="25">
        <v>65</v>
      </c>
      <c r="E1000" s="25">
        <v>3</v>
      </c>
      <c r="F1000" s="25">
        <v>66</v>
      </c>
      <c r="G1000" s="25">
        <f>SUM(D1000:F1000)</f>
        <v>134</v>
      </c>
      <c r="H1000" s="21"/>
      <c r="I1000" s="24">
        <v>642</v>
      </c>
      <c r="J1000" s="25">
        <v>83</v>
      </c>
      <c r="K1000" s="25">
        <v>2</v>
      </c>
      <c r="L1000" s="25">
        <v>31</v>
      </c>
      <c r="M1000" s="25">
        <f>SUM(J1000:L1000)</f>
        <v>116</v>
      </c>
      <c r="N1000" s="21"/>
      <c r="O1000" s="24">
        <f t="shared" si="202"/>
        <v>795</v>
      </c>
      <c r="P1000" s="25">
        <f t="shared" si="202"/>
        <v>148</v>
      </c>
      <c r="Q1000" s="25">
        <f t="shared" si="202"/>
        <v>5</v>
      </c>
      <c r="R1000" s="25">
        <f t="shared" si="202"/>
        <v>97</v>
      </c>
      <c r="S1000" s="25">
        <f t="shared" si="202"/>
        <v>250</v>
      </c>
    </row>
    <row r="1001" spans="2:19" ht="12.75">
      <c r="B1001" t="s">
        <v>25</v>
      </c>
      <c r="C1001" s="18">
        <f>SUM(C998:C1000)</f>
        <v>2189</v>
      </c>
      <c r="D1001">
        <f>SUM(D998:D1000)</f>
        <v>1277</v>
      </c>
      <c r="E1001">
        <f>SUM(E998:E1000)</f>
        <v>27</v>
      </c>
      <c r="F1001">
        <f>SUM(F998:F1000)</f>
        <v>1143</v>
      </c>
      <c r="G1001" s="21">
        <f>SUM(G998:G1000)</f>
        <v>2447</v>
      </c>
      <c r="H1001" s="20"/>
      <c r="I1001" s="18">
        <f>SUM(I998:I1000)</f>
        <v>3169</v>
      </c>
      <c r="J1001">
        <f>SUM(J998:J1000)</f>
        <v>420</v>
      </c>
      <c r="K1001">
        <f>SUM(K998:K1000)</f>
        <v>8</v>
      </c>
      <c r="L1001">
        <f>SUM(L998:L1000)</f>
        <v>348</v>
      </c>
      <c r="M1001" s="21">
        <f>SUM(M998:M1000)</f>
        <v>776</v>
      </c>
      <c r="N1001" s="20"/>
      <c r="O1001" s="18">
        <f t="shared" si="202"/>
        <v>5358</v>
      </c>
      <c r="P1001">
        <f t="shared" si="202"/>
        <v>1697</v>
      </c>
      <c r="Q1001">
        <f t="shared" si="202"/>
        <v>35</v>
      </c>
      <c r="R1001">
        <f t="shared" si="202"/>
        <v>1491</v>
      </c>
      <c r="S1001" s="21">
        <f t="shared" si="202"/>
        <v>3223</v>
      </c>
    </row>
    <row r="1002" spans="1:19" ht="12.75">
      <c r="A1002" s="1" t="s">
        <v>848</v>
      </c>
      <c r="C1002" s="18"/>
      <c r="G1002" s="21"/>
      <c r="H1002" s="20"/>
      <c r="I1002" s="18"/>
      <c r="M1002" s="21"/>
      <c r="N1002" s="20"/>
      <c r="O1002" s="18"/>
      <c r="S1002" s="21"/>
    </row>
    <row r="1003" spans="2:19" ht="12.75">
      <c r="B1003" t="s">
        <v>11</v>
      </c>
      <c r="C1003" s="18">
        <v>7491</v>
      </c>
      <c r="D1003">
        <v>2737</v>
      </c>
      <c r="E1003">
        <v>89</v>
      </c>
      <c r="F1003">
        <v>1646</v>
      </c>
      <c r="G1003" s="21">
        <f aca="true" t="shared" si="203" ref="G1003:G1008">SUM(D1003:F1003)</f>
        <v>4472</v>
      </c>
      <c r="H1003" s="20"/>
      <c r="I1003" s="18">
        <v>5310</v>
      </c>
      <c r="J1003">
        <v>856</v>
      </c>
      <c r="K1003">
        <v>12</v>
      </c>
      <c r="L1003">
        <v>811</v>
      </c>
      <c r="M1003" s="21">
        <f aca="true" t="shared" si="204" ref="M1003:M1008">SUM(J1003:L1003)</f>
        <v>1679</v>
      </c>
      <c r="N1003" s="20"/>
      <c r="O1003" s="18">
        <f aca="true" t="shared" si="205" ref="O1003:S1009">C1003+I1003</f>
        <v>12801</v>
      </c>
      <c r="P1003">
        <f t="shared" si="205"/>
        <v>3593</v>
      </c>
      <c r="Q1003">
        <f t="shared" si="205"/>
        <v>101</v>
      </c>
      <c r="R1003">
        <f t="shared" si="205"/>
        <v>2457</v>
      </c>
      <c r="S1003" s="21">
        <f t="shared" si="205"/>
        <v>6151</v>
      </c>
    </row>
    <row r="1004" spans="2:19" ht="12.75">
      <c r="B1004" t="s">
        <v>849</v>
      </c>
      <c r="C1004" s="18">
        <v>347</v>
      </c>
      <c r="D1004">
        <v>242</v>
      </c>
      <c r="E1004">
        <v>10</v>
      </c>
      <c r="F1004">
        <v>106</v>
      </c>
      <c r="G1004" s="21">
        <f t="shared" si="203"/>
        <v>358</v>
      </c>
      <c r="H1004" s="20"/>
      <c r="I1004" s="18">
        <v>770</v>
      </c>
      <c r="J1004">
        <v>305</v>
      </c>
      <c r="K1004">
        <v>3</v>
      </c>
      <c r="L1004">
        <v>144</v>
      </c>
      <c r="M1004" s="21">
        <f t="shared" si="204"/>
        <v>452</v>
      </c>
      <c r="N1004" s="20"/>
      <c r="O1004" s="18">
        <f t="shared" si="205"/>
        <v>1117</v>
      </c>
      <c r="P1004">
        <f t="shared" si="205"/>
        <v>547</v>
      </c>
      <c r="Q1004">
        <f t="shared" si="205"/>
        <v>13</v>
      </c>
      <c r="R1004">
        <f t="shared" si="205"/>
        <v>250</v>
      </c>
      <c r="S1004" s="21">
        <f t="shared" si="205"/>
        <v>810</v>
      </c>
    </row>
    <row r="1005" spans="2:19" ht="12.75">
      <c r="B1005" t="s">
        <v>850</v>
      </c>
      <c r="C1005" s="18">
        <v>968</v>
      </c>
      <c r="D1005">
        <v>683</v>
      </c>
      <c r="E1005">
        <v>18</v>
      </c>
      <c r="F1005">
        <v>334</v>
      </c>
      <c r="G1005" s="21">
        <f t="shared" si="203"/>
        <v>1035</v>
      </c>
      <c r="H1005" s="20"/>
      <c r="I1005" s="18">
        <v>1124</v>
      </c>
      <c r="J1005">
        <v>348</v>
      </c>
      <c r="K1005">
        <v>6</v>
      </c>
      <c r="L1005">
        <v>109</v>
      </c>
      <c r="M1005" s="21">
        <f t="shared" si="204"/>
        <v>463</v>
      </c>
      <c r="N1005" s="20"/>
      <c r="O1005" s="18">
        <f t="shared" si="205"/>
        <v>2092</v>
      </c>
      <c r="P1005">
        <f t="shared" si="205"/>
        <v>1031</v>
      </c>
      <c r="Q1005">
        <f t="shared" si="205"/>
        <v>24</v>
      </c>
      <c r="R1005">
        <f t="shared" si="205"/>
        <v>443</v>
      </c>
      <c r="S1005" s="21">
        <f t="shared" si="205"/>
        <v>1498</v>
      </c>
    </row>
    <row r="1006" spans="2:19" ht="12.75">
      <c r="B1006" t="s">
        <v>851</v>
      </c>
      <c r="C1006" s="18">
        <v>190</v>
      </c>
      <c r="D1006">
        <v>91</v>
      </c>
      <c r="E1006">
        <v>5</v>
      </c>
      <c r="F1006">
        <v>23</v>
      </c>
      <c r="G1006" s="21">
        <f t="shared" si="203"/>
        <v>119</v>
      </c>
      <c r="H1006" s="20"/>
      <c r="I1006" s="18">
        <v>245</v>
      </c>
      <c r="J1006">
        <v>78</v>
      </c>
      <c r="K1006">
        <v>1</v>
      </c>
      <c r="L1006">
        <v>30</v>
      </c>
      <c r="M1006" s="21">
        <f t="shared" si="204"/>
        <v>109</v>
      </c>
      <c r="N1006" s="20"/>
      <c r="O1006" s="18">
        <f t="shared" si="205"/>
        <v>435</v>
      </c>
      <c r="P1006">
        <f t="shared" si="205"/>
        <v>169</v>
      </c>
      <c r="Q1006">
        <f t="shared" si="205"/>
        <v>6</v>
      </c>
      <c r="R1006">
        <f t="shared" si="205"/>
        <v>53</v>
      </c>
      <c r="S1006" s="21">
        <f t="shared" si="205"/>
        <v>228</v>
      </c>
    </row>
    <row r="1007" spans="2:19" ht="12.75">
      <c r="B1007" t="s">
        <v>852</v>
      </c>
      <c r="C1007" s="18">
        <v>99</v>
      </c>
      <c r="D1007">
        <v>72</v>
      </c>
      <c r="E1007">
        <v>0</v>
      </c>
      <c r="F1007">
        <v>28</v>
      </c>
      <c r="G1007" s="21">
        <f t="shared" si="203"/>
        <v>100</v>
      </c>
      <c r="H1007" s="20"/>
      <c r="I1007" s="18">
        <v>247</v>
      </c>
      <c r="J1007">
        <v>68</v>
      </c>
      <c r="K1007">
        <v>1</v>
      </c>
      <c r="L1007">
        <v>25</v>
      </c>
      <c r="M1007" s="21">
        <f t="shared" si="204"/>
        <v>94</v>
      </c>
      <c r="N1007" s="20"/>
      <c r="O1007" s="18">
        <f t="shared" si="205"/>
        <v>346</v>
      </c>
      <c r="P1007">
        <f t="shared" si="205"/>
        <v>140</v>
      </c>
      <c r="Q1007">
        <f t="shared" si="205"/>
        <v>1</v>
      </c>
      <c r="R1007">
        <f t="shared" si="205"/>
        <v>53</v>
      </c>
      <c r="S1007" s="21">
        <f t="shared" si="205"/>
        <v>194</v>
      </c>
    </row>
    <row r="1008" spans="1:19" s="2" customFormat="1" ht="12.75">
      <c r="A1008" s="22"/>
      <c r="B1008" s="23" t="s">
        <v>853</v>
      </c>
      <c r="C1008" s="24">
        <v>184</v>
      </c>
      <c r="D1008" s="25">
        <v>131</v>
      </c>
      <c r="E1008" s="25">
        <v>2</v>
      </c>
      <c r="F1008" s="25">
        <v>75</v>
      </c>
      <c r="G1008" s="25">
        <f t="shared" si="203"/>
        <v>208</v>
      </c>
      <c r="H1008" s="21"/>
      <c r="I1008" s="24">
        <v>731</v>
      </c>
      <c r="J1008" s="25">
        <v>130</v>
      </c>
      <c r="K1008" s="25">
        <v>2</v>
      </c>
      <c r="L1008" s="25">
        <v>54</v>
      </c>
      <c r="M1008" s="25">
        <f t="shared" si="204"/>
        <v>186</v>
      </c>
      <c r="N1008" s="21"/>
      <c r="O1008" s="24">
        <f t="shared" si="205"/>
        <v>915</v>
      </c>
      <c r="P1008" s="25">
        <f t="shared" si="205"/>
        <v>261</v>
      </c>
      <c r="Q1008" s="25">
        <f t="shared" si="205"/>
        <v>4</v>
      </c>
      <c r="R1008" s="25">
        <f t="shared" si="205"/>
        <v>129</v>
      </c>
      <c r="S1008" s="25">
        <f t="shared" si="205"/>
        <v>394</v>
      </c>
    </row>
    <row r="1009" spans="2:19" ht="12.75">
      <c r="B1009" t="s">
        <v>25</v>
      </c>
      <c r="C1009" s="18">
        <f>SUM(C1003:C1008)</f>
        <v>9279</v>
      </c>
      <c r="D1009">
        <f>SUM(D1003:D1008)</f>
        <v>3956</v>
      </c>
      <c r="E1009">
        <f>SUM(E1003:E1008)</f>
        <v>124</v>
      </c>
      <c r="F1009">
        <f>SUM(F1003:F1008)</f>
        <v>2212</v>
      </c>
      <c r="G1009" s="21">
        <f>SUM(G1003:G1008)</f>
        <v>6292</v>
      </c>
      <c r="H1009" s="20"/>
      <c r="I1009" s="18">
        <f>SUM(I1003:I1008)</f>
        <v>8427</v>
      </c>
      <c r="J1009">
        <f>SUM(J1003:J1008)</f>
        <v>1785</v>
      </c>
      <c r="K1009">
        <f>SUM(K1003:K1008)</f>
        <v>25</v>
      </c>
      <c r="L1009">
        <f>SUM(L1003:L1008)</f>
        <v>1173</v>
      </c>
      <c r="M1009" s="21">
        <f>SUM(M1003:M1008)</f>
        <v>2983</v>
      </c>
      <c r="N1009" s="20"/>
      <c r="O1009" s="18">
        <f t="shared" si="205"/>
        <v>17706</v>
      </c>
      <c r="P1009">
        <f t="shared" si="205"/>
        <v>5741</v>
      </c>
      <c r="Q1009">
        <f t="shared" si="205"/>
        <v>149</v>
      </c>
      <c r="R1009">
        <f t="shared" si="205"/>
        <v>3385</v>
      </c>
      <c r="S1009" s="21">
        <f t="shared" si="205"/>
        <v>9275</v>
      </c>
    </row>
    <row r="1010" spans="1:19" ht="12.75">
      <c r="A1010" s="1" t="s">
        <v>854</v>
      </c>
      <c r="C1010" s="18"/>
      <c r="G1010" s="21"/>
      <c r="H1010" s="20"/>
      <c r="I1010" s="18"/>
      <c r="M1010" s="21"/>
      <c r="N1010" s="20"/>
      <c r="O1010" s="18"/>
      <c r="S1010" s="21"/>
    </row>
    <row r="1011" spans="2:19" ht="12.75">
      <c r="B1011" t="s">
        <v>11</v>
      </c>
      <c r="C1011" s="18">
        <v>7722</v>
      </c>
      <c r="D1011">
        <v>1955</v>
      </c>
      <c r="E1011">
        <v>42</v>
      </c>
      <c r="F1011">
        <v>1438</v>
      </c>
      <c r="G1011" s="21">
        <f aca="true" t="shared" si="206" ref="G1011:G1019">SUM(D1011:F1011)</f>
        <v>3435</v>
      </c>
      <c r="H1011" s="20"/>
      <c r="I1011" s="18">
        <v>924</v>
      </c>
      <c r="J1011">
        <v>141</v>
      </c>
      <c r="K1011">
        <v>6</v>
      </c>
      <c r="L1011">
        <v>336</v>
      </c>
      <c r="M1011" s="21">
        <f aca="true" t="shared" si="207" ref="M1011:M1019">SUM(J1011:L1011)</f>
        <v>483</v>
      </c>
      <c r="N1011" s="20"/>
      <c r="O1011" s="18">
        <f aca="true" t="shared" si="208" ref="O1011:S1020">C1011+I1011</f>
        <v>8646</v>
      </c>
      <c r="P1011">
        <f t="shared" si="208"/>
        <v>2096</v>
      </c>
      <c r="Q1011">
        <f t="shared" si="208"/>
        <v>48</v>
      </c>
      <c r="R1011">
        <f t="shared" si="208"/>
        <v>1774</v>
      </c>
      <c r="S1011" s="21">
        <f t="shared" si="208"/>
        <v>3918</v>
      </c>
    </row>
    <row r="1012" spans="2:19" ht="12.75">
      <c r="B1012" t="s">
        <v>855</v>
      </c>
      <c r="C1012" s="18">
        <v>289</v>
      </c>
      <c r="D1012">
        <v>213</v>
      </c>
      <c r="E1012">
        <v>6</v>
      </c>
      <c r="F1012">
        <v>139</v>
      </c>
      <c r="G1012" s="21">
        <f t="shared" si="206"/>
        <v>358</v>
      </c>
      <c r="H1012" s="20"/>
      <c r="I1012" s="18">
        <v>1143</v>
      </c>
      <c r="J1012">
        <v>256</v>
      </c>
      <c r="K1012">
        <v>2</v>
      </c>
      <c r="L1012">
        <v>139</v>
      </c>
      <c r="M1012" s="21">
        <f t="shared" si="207"/>
        <v>397</v>
      </c>
      <c r="N1012" s="20"/>
      <c r="O1012" s="18">
        <f t="shared" si="208"/>
        <v>1432</v>
      </c>
      <c r="P1012">
        <f t="shared" si="208"/>
        <v>469</v>
      </c>
      <c r="Q1012">
        <f t="shared" si="208"/>
        <v>8</v>
      </c>
      <c r="R1012">
        <f t="shared" si="208"/>
        <v>278</v>
      </c>
      <c r="S1012" s="21">
        <f t="shared" si="208"/>
        <v>755</v>
      </c>
    </row>
    <row r="1013" spans="2:19" ht="12.75">
      <c r="B1013" t="s">
        <v>856</v>
      </c>
      <c r="C1013" s="18">
        <v>688</v>
      </c>
      <c r="D1013">
        <v>383</v>
      </c>
      <c r="E1013">
        <v>11</v>
      </c>
      <c r="F1013">
        <v>295</v>
      </c>
      <c r="G1013" s="21">
        <f t="shared" si="206"/>
        <v>689</v>
      </c>
      <c r="H1013" s="20"/>
      <c r="I1013" s="18">
        <v>1821</v>
      </c>
      <c r="J1013">
        <v>243</v>
      </c>
      <c r="K1013">
        <v>4</v>
      </c>
      <c r="L1013">
        <v>207</v>
      </c>
      <c r="M1013" s="21">
        <f t="shared" si="207"/>
        <v>454</v>
      </c>
      <c r="N1013" s="20"/>
      <c r="O1013" s="18">
        <f t="shared" si="208"/>
        <v>2509</v>
      </c>
      <c r="P1013">
        <f t="shared" si="208"/>
        <v>626</v>
      </c>
      <c r="Q1013">
        <f t="shared" si="208"/>
        <v>15</v>
      </c>
      <c r="R1013">
        <f t="shared" si="208"/>
        <v>502</v>
      </c>
      <c r="S1013" s="21">
        <f t="shared" si="208"/>
        <v>1143</v>
      </c>
    </row>
    <row r="1014" spans="2:19" ht="12.75">
      <c r="B1014" t="s">
        <v>857</v>
      </c>
      <c r="C1014" s="18">
        <v>150</v>
      </c>
      <c r="D1014">
        <v>181</v>
      </c>
      <c r="E1014">
        <v>5</v>
      </c>
      <c r="F1014">
        <v>52</v>
      </c>
      <c r="G1014" s="21">
        <f t="shared" si="206"/>
        <v>238</v>
      </c>
      <c r="H1014" s="20"/>
      <c r="I1014" s="18">
        <v>891</v>
      </c>
      <c r="J1014">
        <v>258</v>
      </c>
      <c r="K1014">
        <v>3</v>
      </c>
      <c r="L1014">
        <v>87</v>
      </c>
      <c r="M1014" s="21">
        <f t="shared" si="207"/>
        <v>348</v>
      </c>
      <c r="N1014" s="20"/>
      <c r="O1014" s="18">
        <f t="shared" si="208"/>
        <v>1041</v>
      </c>
      <c r="P1014">
        <f t="shared" si="208"/>
        <v>439</v>
      </c>
      <c r="Q1014">
        <f t="shared" si="208"/>
        <v>8</v>
      </c>
      <c r="R1014">
        <f t="shared" si="208"/>
        <v>139</v>
      </c>
      <c r="S1014" s="21">
        <f t="shared" si="208"/>
        <v>586</v>
      </c>
    </row>
    <row r="1015" spans="2:19" ht="12.75">
      <c r="B1015" t="s">
        <v>858</v>
      </c>
      <c r="C1015" s="18">
        <v>47</v>
      </c>
      <c r="D1015">
        <v>18</v>
      </c>
      <c r="E1015">
        <v>0</v>
      </c>
      <c r="F1015">
        <v>3</v>
      </c>
      <c r="G1015" s="21">
        <f t="shared" si="206"/>
        <v>21</v>
      </c>
      <c r="H1015" s="20"/>
      <c r="I1015" s="18">
        <v>218</v>
      </c>
      <c r="J1015">
        <v>27</v>
      </c>
      <c r="K1015">
        <v>0</v>
      </c>
      <c r="L1015">
        <v>21</v>
      </c>
      <c r="M1015" s="21">
        <f t="shared" si="207"/>
        <v>48</v>
      </c>
      <c r="N1015" s="20"/>
      <c r="O1015" s="18">
        <f t="shared" si="208"/>
        <v>265</v>
      </c>
      <c r="P1015">
        <f t="shared" si="208"/>
        <v>45</v>
      </c>
      <c r="Q1015">
        <f t="shared" si="208"/>
        <v>0</v>
      </c>
      <c r="R1015">
        <f t="shared" si="208"/>
        <v>24</v>
      </c>
      <c r="S1015" s="21">
        <f t="shared" si="208"/>
        <v>69</v>
      </c>
    </row>
    <row r="1016" spans="2:19" ht="12.75">
      <c r="B1016" t="s">
        <v>859</v>
      </c>
      <c r="C1016" s="18">
        <v>83</v>
      </c>
      <c r="D1016">
        <v>71</v>
      </c>
      <c r="E1016">
        <v>3</v>
      </c>
      <c r="F1016">
        <v>34</v>
      </c>
      <c r="G1016" s="21">
        <f t="shared" si="206"/>
        <v>108</v>
      </c>
      <c r="H1016" s="20"/>
      <c r="I1016" s="18">
        <v>904</v>
      </c>
      <c r="J1016">
        <v>127</v>
      </c>
      <c r="K1016">
        <v>3</v>
      </c>
      <c r="L1016">
        <v>77</v>
      </c>
      <c r="M1016" s="21">
        <f t="shared" si="207"/>
        <v>207</v>
      </c>
      <c r="N1016" s="20"/>
      <c r="O1016" s="18">
        <f t="shared" si="208"/>
        <v>987</v>
      </c>
      <c r="P1016">
        <f t="shared" si="208"/>
        <v>198</v>
      </c>
      <c r="Q1016">
        <f t="shared" si="208"/>
        <v>6</v>
      </c>
      <c r="R1016">
        <f t="shared" si="208"/>
        <v>111</v>
      </c>
      <c r="S1016" s="21">
        <f t="shared" si="208"/>
        <v>315</v>
      </c>
    </row>
    <row r="1017" spans="2:19" ht="12.75">
      <c r="B1017" t="s">
        <v>860</v>
      </c>
      <c r="C1017" s="18">
        <v>25</v>
      </c>
      <c r="D1017">
        <v>39</v>
      </c>
      <c r="E1017">
        <v>2</v>
      </c>
      <c r="F1017">
        <v>21</v>
      </c>
      <c r="G1017" s="21">
        <f t="shared" si="206"/>
        <v>62</v>
      </c>
      <c r="H1017" s="20"/>
      <c r="I1017" s="18">
        <v>269</v>
      </c>
      <c r="J1017">
        <v>55</v>
      </c>
      <c r="K1017">
        <v>0</v>
      </c>
      <c r="L1017">
        <v>23</v>
      </c>
      <c r="M1017" s="21">
        <f t="shared" si="207"/>
        <v>78</v>
      </c>
      <c r="N1017" s="20"/>
      <c r="O1017" s="18">
        <f t="shared" si="208"/>
        <v>294</v>
      </c>
      <c r="P1017">
        <f t="shared" si="208"/>
        <v>94</v>
      </c>
      <c r="Q1017">
        <f t="shared" si="208"/>
        <v>2</v>
      </c>
      <c r="R1017">
        <f t="shared" si="208"/>
        <v>44</v>
      </c>
      <c r="S1017" s="21">
        <f t="shared" si="208"/>
        <v>140</v>
      </c>
    </row>
    <row r="1018" spans="2:19" ht="12.75">
      <c r="B1018" t="s">
        <v>861</v>
      </c>
      <c r="C1018" s="18">
        <v>82</v>
      </c>
      <c r="D1018">
        <v>59</v>
      </c>
      <c r="E1018">
        <v>0</v>
      </c>
      <c r="F1018">
        <v>29</v>
      </c>
      <c r="G1018" s="21">
        <f t="shared" si="206"/>
        <v>88</v>
      </c>
      <c r="H1018" s="20"/>
      <c r="I1018" s="18">
        <v>306</v>
      </c>
      <c r="J1018">
        <v>39</v>
      </c>
      <c r="K1018">
        <v>1</v>
      </c>
      <c r="L1018">
        <v>16</v>
      </c>
      <c r="M1018" s="21">
        <f t="shared" si="207"/>
        <v>56</v>
      </c>
      <c r="N1018" s="20"/>
      <c r="O1018" s="18">
        <f t="shared" si="208"/>
        <v>388</v>
      </c>
      <c r="P1018">
        <f t="shared" si="208"/>
        <v>98</v>
      </c>
      <c r="Q1018">
        <f t="shared" si="208"/>
        <v>1</v>
      </c>
      <c r="R1018">
        <f t="shared" si="208"/>
        <v>45</v>
      </c>
      <c r="S1018" s="21">
        <f t="shared" si="208"/>
        <v>144</v>
      </c>
    </row>
    <row r="1019" spans="1:19" s="2" customFormat="1" ht="12.75">
      <c r="A1019" s="22"/>
      <c r="B1019" s="23" t="s">
        <v>862</v>
      </c>
      <c r="C1019" s="24">
        <v>38</v>
      </c>
      <c r="D1019" s="25">
        <v>41</v>
      </c>
      <c r="E1019" s="25">
        <v>0</v>
      </c>
      <c r="F1019" s="25">
        <v>27</v>
      </c>
      <c r="G1019" s="25">
        <f t="shared" si="206"/>
        <v>68</v>
      </c>
      <c r="H1019" s="21"/>
      <c r="I1019" s="24">
        <v>166</v>
      </c>
      <c r="J1019" s="25">
        <v>41</v>
      </c>
      <c r="K1019" s="25">
        <v>0</v>
      </c>
      <c r="L1019" s="25">
        <v>14</v>
      </c>
      <c r="M1019" s="25">
        <f t="shared" si="207"/>
        <v>55</v>
      </c>
      <c r="N1019" s="21"/>
      <c r="O1019" s="24">
        <f t="shared" si="208"/>
        <v>204</v>
      </c>
      <c r="P1019" s="25">
        <f t="shared" si="208"/>
        <v>82</v>
      </c>
      <c r="Q1019" s="25">
        <f t="shared" si="208"/>
        <v>0</v>
      </c>
      <c r="R1019" s="25">
        <f t="shared" si="208"/>
        <v>41</v>
      </c>
      <c r="S1019" s="25">
        <f t="shared" si="208"/>
        <v>123</v>
      </c>
    </row>
    <row r="1020" spans="2:19" ht="12.75">
      <c r="B1020" t="s">
        <v>25</v>
      </c>
      <c r="C1020" s="18">
        <f>SUM(C1011:C1019)</f>
        <v>9124</v>
      </c>
      <c r="D1020">
        <f>SUM(D1011:D1019)</f>
        <v>2960</v>
      </c>
      <c r="E1020">
        <f>SUM(E1011:E1019)</f>
        <v>69</v>
      </c>
      <c r="F1020">
        <f>SUM(F1011:F1019)</f>
        <v>2038</v>
      </c>
      <c r="G1020" s="21">
        <f>SUM(G1011:G1019)</f>
        <v>5067</v>
      </c>
      <c r="H1020" s="20"/>
      <c r="I1020" s="18">
        <f>SUM(I1011:I1019)</f>
        <v>6642</v>
      </c>
      <c r="J1020">
        <f>SUM(J1011:J1019)</f>
        <v>1187</v>
      </c>
      <c r="K1020">
        <f>SUM(K1011:K1019)</f>
        <v>19</v>
      </c>
      <c r="L1020">
        <f>SUM(L1011:L1019)</f>
        <v>920</v>
      </c>
      <c r="M1020" s="21">
        <f>SUM(M1011:M1019)</f>
        <v>2126</v>
      </c>
      <c r="N1020" s="20"/>
      <c r="O1020" s="18">
        <f t="shared" si="208"/>
        <v>15766</v>
      </c>
      <c r="P1020">
        <f t="shared" si="208"/>
        <v>4147</v>
      </c>
      <c r="Q1020">
        <f t="shared" si="208"/>
        <v>88</v>
      </c>
      <c r="R1020">
        <f t="shared" si="208"/>
        <v>2958</v>
      </c>
      <c r="S1020" s="21">
        <f t="shared" si="208"/>
        <v>7193</v>
      </c>
    </row>
    <row r="1021" spans="1:19" ht="12.75">
      <c r="A1021" s="1" t="s">
        <v>863</v>
      </c>
      <c r="C1021" s="18"/>
      <c r="G1021" s="21"/>
      <c r="H1021" s="20"/>
      <c r="I1021" s="18"/>
      <c r="M1021" s="21"/>
      <c r="N1021" s="20"/>
      <c r="O1021" s="18"/>
      <c r="S1021" s="21"/>
    </row>
    <row r="1022" spans="2:19" ht="12.75">
      <c r="B1022" t="s">
        <v>11</v>
      </c>
      <c r="C1022" s="18">
        <v>6314</v>
      </c>
      <c r="D1022">
        <v>1069</v>
      </c>
      <c r="E1022">
        <v>54</v>
      </c>
      <c r="F1022">
        <v>1717</v>
      </c>
      <c r="G1022" s="21">
        <f aca="true" t="shared" si="209" ref="G1022:G1027">SUM(D1022:F1022)</f>
        <v>2840</v>
      </c>
      <c r="H1022" s="20"/>
      <c r="I1022" s="18">
        <v>645</v>
      </c>
      <c r="J1022">
        <v>0</v>
      </c>
      <c r="K1022">
        <v>1</v>
      </c>
      <c r="L1022">
        <v>60</v>
      </c>
      <c r="M1022" s="21">
        <f aca="true" t="shared" si="210" ref="M1022:M1027">SUM(J1022:L1022)</f>
        <v>61</v>
      </c>
      <c r="N1022" s="20"/>
      <c r="O1022" s="18">
        <f aca="true" t="shared" si="211" ref="O1022:S1028">C1022+I1022</f>
        <v>6959</v>
      </c>
      <c r="P1022">
        <f t="shared" si="211"/>
        <v>1069</v>
      </c>
      <c r="Q1022">
        <f t="shared" si="211"/>
        <v>55</v>
      </c>
      <c r="R1022">
        <f t="shared" si="211"/>
        <v>1777</v>
      </c>
      <c r="S1022" s="21">
        <f t="shared" si="211"/>
        <v>2901</v>
      </c>
    </row>
    <row r="1023" spans="2:19" ht="12.75">
      <c r="B1023" t="s">
        <v>864</v>
      </c>
      <c r="C1023" s="18">
        <v>278</v>
      </c>
      <c r="D1023">
        <v>50</v>
      </c>
      <c r="E1023">
        <v>2</v>
      </c>
      <c r="F1023">
        <v>119</v>
      </c>
      <c r="G1023" s="21">
        <f t="shared" si="209"/>
        <v>171</v>
      </c>
      <c r="H1023" s="20"/>
      <c r="I1023" s="18">
        <v>264</v>
      </c>
      <c r="J1023">
        <v>0</v>
      </c>
      <c r="K1023">
        <v>0</v>
      </c>
      <c r="L1023">
        <v>15</v>
      </c>
      <c r="M1023" s="21">
        <f t="shared" si="210"/>
        <v>15</v>
      </c>
      <c r="N1023" s="20"/>
      <c r="O1023" s="18">
        <f t="shared" si="211"/>
        <v>542</v>
      </c>
      <c r="P1023">
        <f t="shared" si="211"/>
        <v>50</v>
      </c>
      <c r="Q1023">
        <f t="shared" si="211"/>
        <v>2</v>
      </c>
      <c r="R1023">
        <f t="shared" si="211"/>
        <v>134</v>
      </c>
      <c r="S1023" s="21">
        <f t="shared" si="211"/>
        <v>186</v>
      </c>
    </row>
    <row r="1024" spans="2:19" ht="12.75">
      <c r="B1024" t="s">
        <v>865</v>
      </c>
      <c r="C1024" s="18">
        <v>207</v>
      </c>
      <c r="D1024">
        <v>23</v>
      </c>
      <c r="E1024">
        <v>1</v>
      </c>
      <c r="F1024">
        <v>78</v>
      </c>
      <c r="G1024" s="21">
        <f t="shared" si="209"/>
        <v>102</v>
      </c>
      <c r="H1024" s="20"/>
      <c r="I1024" s="18">
        <v>43</v>
      </c>
      <c r="J1024">
        <v>1</v>
      </c>
      <c r="K1024">
        <v>0</v>
      </c>
      <c r="L1024">
        <v>0</v>
      </c>
      <c r="M1024" s="21">
        <f t="shared" si="210"/>
        <v>1</v>
      </c>
      <c r="N1024" s="20"/>
      <c r="O1024" s="18">
        <f t="shared" si="211"/>
        <v>250</v>
      </c>
      <c r="P1024">
        <f t="shared" si="211"/>
        <v>24</v>
      </c>
      <c r="Q1024">
        <f t="shared" si="211"/>
        <v>1</v>
      </c>
      <c r="R1024">
        <f t="shared" si="211"/>
        <v>78</v>
      </c>
      <c r="S1024" s="21">
        <f t="shared" si="211"/>
        <v>103</v>
      </c>
    </row>
    <row r="1025" spans="2:19" ht="12.75">
      <c r="B1025" t="s">
        <v>866</v>
      </c>
      <c r="C1025" s="18">
        <v>114</v>
      </c>
      <c r="D1025">
        <v>13</v>
      </c>
      <c r="E1025">
        <v>0</v>
      </c>
      <c r="F1025">
        <v>34</v>
      </c>
      <c r="G1025" s="21">
        <f t="shared" si="209"/>
        <v>47</v>
      </c>
      <c r="H1025" s="20"/>
      <c r="I1025" s="18">
        <v>11</v>
      </c>
      <c r="J1025">
        <v>0</v>
      </c>
      <c r="K1025">
        <v>0</v>
      </c>
      <c r="L1025">
        <v>0</v>
      </c>
      <c r="M1025" s="21">
        <f t="shared" si="210"/>
        <v>0</v>
      </c>
      <c r="N1025" s="20"/>
      <c r="O1025" s="18">
        <f t="shared" si="211"/>
        <v>125</v>
      </c>
      <c r="P1025">
        <f t="shared" si="211"/>
        <v>13</v>
      </c>
      <c r="Q1025">
        <f t="shared" si="211"/>
        <v>0</v>
      </c>
      <c r="R1025">
        <f t="shared" si="211"/>
        <v>34</v>
      </c>
      <c r="S1025" s="21">
        <f t="shared" si="211"/>
        <v>47</v>
      </c>
    </row>
    <row r="1026" spans="2:19" ht="12.75">
      <c r="B1026" t="s">
        <v>867</v>
      </c>
      <c r="C1026" s="18">
        <v>703</v>
      </c>
      <c r="D1026">
        <v>107</v>
      </c>
      <c r="E1026">
        <v>5</v>
      </c>
      <c r="F1026">
        <v>224</v>
      </c>
      <c r="G1026" s="21">
        <f t="shared" si="209"/>
        <v>336</v>
      </c>
      <c r="H1026" s="20"/>
      <c r="I1026" s="18">
        <v>316</v>
      </c>
      <c r="J1026">
        <v>1</v>
      </c>
      <c r="K1026">
        <v>0</v>
      </c>
      <c r="L1026">
        <v>25</v>
      </c>
      <c r="M1026" s="21">
        <f t="shared" si="210"/>
        <v>26</v>
      </c>
      <c r="N1026" s="20"/>
      <c r="O1026" s="18">
        <f t="shared" si="211"/>
        <v>1019</v>
      </c>
      <c r="P1026">
        <f t="shared" si="211"/>
        <v>108</v>
      </c>
      <c r="Q1026">
        <f t="shared" si="211"/>
        <v>5</v>
      </c>
      <c r="R1026">
        <f t="shared" si="211"/>
        <v>249</v>
      </c>
      <c r="S1026" s="21">
        <f t="shared" si="211"/>
        <v>362</v>
      </c>
    </row>
    <row r="1027" spans="1:19" s="2" customFormat="1" ht="12.75">
      <c r="A1027" s="22"/>
      <c r="B1027" s="23" t="s">
        <v>868</v>
      </c>
      <c r="C1027" s="24">
        <v>170</v>
      </c>
      <c r="D1027" s="25">
        <v>22</v>
      </c>
      <c r="E1027" s="25">
        <v>0</v>
      </c>
      <c r="F1027" s="25">
        <v>38</v>
      </c>
      <c r="G1027" s="25">
        <f t="shared" si="209"/>
        <v>60</v>
      </c>
      <c r="H1027" s="21"/>
      <c r="I1027" s="24">
        <v>81</v>
      </c>
      <c r="J1027" s="25">
        <v>1</v>
      </c>
      <c r="K1027" s="25">
        <v>0</v>
      </c>
      <c r="L1027" s="25">
        <v>8</v>
      </c>
      <c r="M1027" s="25">
        <f t="shared" si="210"/>
        <v>9</v>
      </c>
      <c r="N1027" s="21"/>
      <c r="O1027" s="24">
        <f t="shared" si="211"/>
        <v>251</v>
      </c>
      <c r="P1027" s="25">
        <f t="shared" si="211"/>
        <v>23</v>
      </c>
      <c r="Q1027" s="25">
        <f t="shared" si="211"/>
        <v>0</v>
      </c>
      <c r="R1027" s="25">
        <f t="shared" si="211"/>
        <v>46</v>
      </c>
      <c r="S1027" s="25">
        <f t="shared" si="211"/>
        <v>69</v>
      </c>
    </row>
    <row r="1028" spans="2:19" ht="12.75">
      <c r="B1028" t="s">
        <v>25</v>
      </c>
      <c r="C1028" s="18">
        <f>SUM(C1022:C1027)</f>
        <v>7786</v>
      </c>
      <c r="D1028">
        <f>SUM(D1022:D1027)</f>
        <v>1284</v>
      </c>
      <c r="E1028">
        <f>SUM(E1022:E1027)</f>
        <v>62</v>
      </c>
      <c r="F1028">
        <f>SUM(F1022:F1027)</f>
        <v>2210</v>
      </c>
      <c r="G1028" s="21">
        <f>SUM(G1022:G1027)</f>
        <v>3556</v>
      </c>
      <c r="H1028" s="20"/>
      <c r="I1028" s="18">
        <f>SUM(I1022:I1027)</f>
        <v>1360</v>
      </c>
      <c r="J1028">
        <f>SUM(J1022:J1027)</f>
        <v>3</v>
      </c>
      <c r="K1028">
        <f>SUM(K1022:K1027)</f>
        <v>1</v>
      </c>
      <c r="L1028">
        <f>SUM(L1022:L1027)</f>
        <v>108</v>
      </c>
      <c r="M1028" s="21">
        <f>SUM(M1022:M1027)</f>
        <v>112</v>
      </c>
      <c r="N1028" s="20"/>
      <c r="O1028" s="18">
        <f t="shared" si="211"/>
        <v>9146</v>
      </c>
      <c r="P1028">
        <f t="shared" si="211"/>
        <v>1287</v>
      </c>
      <c r="Q1028">
        <f t="shared" si="211"/>
        <v>63</v>
      </c>
      <c r="R1028">
        <f t="shared" si="211"/>
        <v>2318</v>
      </c>
      <c r="S1028" s="21">
        <f t="shared" si="211"/>
        <v>3668</v>
      </c>
    </row>
    <row r="1029" spans="1:19" ht="12.75">
      <c r="A1029" s="1" t="s">
        <v>869</v>
      </c>
      <c r="C1029" s="18"/>
      <c r="G1029" s="21"/>
      <c r="H1029" s="20"/>
      <c r="I1029" s="18"/>
      <c r="M1029" s="21"/>
      <c r="N1029" s="20"/>
      <c r="O1029" s="18"/>
      <c r="S1029" s="21"/>
    </row>
    <row r="1030" spans="2:19" ht="12.75">
      <c r="B1030" t="s">
        <v>11</v>
      </c>
      <c r="C1030" s="18">
        <v>980</v>
      </c>
      <c r="D1030">
        <v>123</v>
      </c>
      <c r="E1030">
        <v>2</v>
      </c>
      <c r="F1030">
        <v>97</v>
      </c>
      <c r="G1030" s="21">
        <f aca="true" t="shared" si="212" ref="G1030:G1036">SUM(D1030:F1030)</f>
        <v>222</v>
      </c>
      <c r="H1030" s="20"/>
      <c r="I1030" s="18">
        <v>169</v>
      </c>
      <c r="J1030">
        <v>0</v>
      </c>
      <c r="K1030">
        <v>0</v>
      </c>
      <c r="L1030">
        <v>1</v>
      </c>
      <c r="M1030" s="21">
        <f aca="true" t="shared" si="213" ref="M1030:M1036">SUM(J1030:L1030)</f>
        <v>1</v>
      </c>
      <c r="N1030" s="20"/>
      <c r="O1030" s="18">
        <f aca="true" t="shared" si="214" ref="O1030:S1037">C1030+I1030</f>
        <v>1149</v>
      </c>
      <c r="P1030">
        <f t="shared" si="214"/>
        <v>123</v>
      </c>
      <c r="Q1030">
        <f t="shared" si="214"/>
        <v>2</v>
      </c>
      <c r="R1030">
        <f t="shared" si="214"/>
        <v>98</v>
      </c>
      <c r="S1030" s="21">
        <f t="shared" si="214"/>
        <v>223</v>
      </c>
    </row>
    <row r="1031" spans="2:19" ht="12.75">
      <c r="B1031" t="s">
        <v>870</v>
      </c>
      <c r="C1031" s="18">
        <v>133</v>
      </c>
      <c r="D1031">
        <v>16</v>
      </c>
      <c r="E1031">
        <v>0</v>
      </c>
      <c r="F1031">
        <v>438</v>
      </c>
      <c r="G1031" s="21">
        <f t="shared" si="212"/>
        <v>454</v>
      </c>
      <c r="H1031" s="20"/>
      <c r="I1031" s="18">
        <v>190</v>
      </c>
      <c r="J1031">
        <v>0</v>
      </c>
      <c r="K1031">
        <v>0</v>
      </c>
      <c r="L1031">
        <v>0</v>
      </c>
      <c r="M1031" s="21">
        <f t="shared" si="213"/>
        <v>0</v>
      </c>
      <c r="N1031" s="20"/>
      <c r="O1031" s="18">
        <f t="shared" si="214"/>
        <v>323</v>
      </c>
      <c r="P1031">
        <f t="shared" si="214"/>
        <v>16</v>
      </c>
      <c r="Q1031">
        <f t="shared" si="214"/>
        <v>0</v>
      </c>
      <c r="R1031">
        <f t="shared" si="214"/>
        <v>438</v>
      </c>
      <c r="S1031" s="21">
        <f t="shared" si="214"/>
        <v>454</v>
      </c>
    </row>
    <row r="1032" spans="2:19" ht="12.75">
      <c r="B1032" t="s">
        <v>871</v>
      </c>
      <c r="C1032" s="18">
        <v>2094</v>
      </c>
      <c r="D1032">
        <v>230</v>
      </c>
      <c r="E1032">
        <v>8</v>
      </c>
      <c r="F1032">
        <v>125</v>
      </c>
      <c r="G1032" s="21">
        <f t="shared" si="212"/>
        <v>363</v>
      </c>
      <c r="H1032" s="20"/>
      <c r="I1032" s="18">
        <v>99</v>
      </c>
      <c r="J1032">
        <v>0</v>
      </c>
      <c r="K1032">
        <v>0</v>
      </c>
      <c r="L1032">
        <v>3</v>
      </c>
      <c r="M1032" s="21">
        <f t="shared" si="213"/>
        <v>3</v>
      </c>
      <c r="N1032" s="20"/>
      <c r="O1032" s="18">
        <f t="shared" si="214"/>
        <v>2193</v>
      </c>
      <c r="P1032">
        <f t="shared" si="214"/>
        <v>230</v>
      </c>
      <c r="Q1032">
        <f t="shared" si="214"/>
        <v>8</v>
      </c>
      <c r="R1032">
        <f t="shared" si="214"/>
        <v>128</v>
      </c>
      <c r="S1032" s="21">
        <f t="shared" si="214"/>
        <v>366</v>
      </c>
    </row>
    <row r="1033" spans="2:19" ht="12.75">
      <c r="B1033" t="s">
        <v>872</v>
      </c>
      <c r="C1033" s="18">
        <v>56</v>
      </c>
      <c r="D1033">
        <v>4</v>
      </c>
      <c r="E1033">
        <v>0</v>
      </c>
      <c r="F1033">
        <v>92</v>
      </c>
      <c r="G1033" s="21">
        <f t="shared" si="212"/>
        <v>96</v>
      </c>
      <c r="H1033" s="20"/>
      <c r="I1033" s="18">
        <v>23</v>
      </c>
      <c r="J1033">
        <v>0</v>
      </c>
      <c r="K1033">
        <v>0</v>
      </c>
      <c r="L1033">
        <v>0</v>
      </c>
      <c r="M1033" s="21">
        <f t="shared" si="213"/>
        <v>0</v>
      </c>
      <c r="N1033" s="20"/>
      <c r="O1033" s="18">
        <f t="shared" si="214"/>
        <v>79</v>
      </c>
      <c r="P1033">
        <f t="shared" si="214"/>
        <v>4</v>
      </c>
      <c r="Q1033">
        <f t="shared" si="214"/>
        <v>0</v>
      </c>
      <c r="R1033">
        <f t="shared" si="214"/>
        <v>92</v>
      </c>
      <c r="S1033" s="21">
        <f t="shared" si="214"/>
        <v>96</v>
      </c>
    </row>
    <row r="1034" spans="2:19" ht="12.75">
      <c r="B1034" t="s">
        <v>873</v>
      </c>
      <c r="C1034" s="18">
        <v>291</v>
      </c>
      <c r="D1034">
        <v>42</v>
      </c>
      <c r="E1034">
        <v>2</v>
      </c>
      <c r="F1034">
        <v>186</v>
      </c>
      <c r="G1034" s="21">
        <f t="shared" si="212"/>
        <v>230</v>
      </c>
      <c r="H1034" s="20"/>
      <c r="I1034" s="18">
        <v>83</v>
      </c>
      <c r="J1034">
        <v>0</v>
      </c>
      <c r="K1034">
        <v>1</v>
      </c>
      <c r="L1034">
        <v>9</v>
      </c>
      <c r="M1034" s="21">
        <f t="shared" si="213"/>
        <v>10</v>
      </c>
      <c r="N1034" s="20"/>
      <c r="O1034" s="18">
        <f t="shared" si="214"/>
        <v>374</v>
      </c>
      <c r="P1034">
        <f t="shared" si="214"/>
        <v>42</v>
      </c>
      <c r="Q1034">
        <f t="shared" si="214"/>
        <v>3</v>
      </c>
      <c r="R1034">
        <f t="shared" si="214"/>
        <v>195</v>
      </c>
      <c r="S1034" s="21">
        <f t="shared" si="214"/>
        <v>240</v>
      </c>
    </row>
    <row r="1035" spans="2:19" ht="12.75">
      <c r="B1035" t="s">
        <v>874</v>
      </c>
      <c r="C1035" s="18">
        <v>2073</v>
      </c>
      <c r="D1035">
        <v>84</v>
      </c>
      <c r="E1035">
        <v>5</v>
      </c>
      <c r="F1035">
        <v>128</v>
      </c>
      <c r="G1035" s="21">
        <f t="shared" si="212"/>
        <v>217</v>
      </c>
      <c r="H1035" s="20"/>
      <c r="I1035" s="18">
        <v>257</v>
      </c>
      <c r="J1035">
        <v>2</v>
      </c>
      <c r="K1035">
        <v>0</v>
      </c>
      <c r="L1035">
        <v>21</v>
      </c>
      <c r="M1035" s="21">
        <f t="shared" si="213"/>
        <v>23</v>
      </c>
      <c r="N1035" s="20"/>
      <c r="O1035" s="18">
        <f t="shared" si="214"/>
        <v>2330</v>
      </c>
      <c r="P1035">
        <f t="shared" si="214"/>
        <v>86</v>
      </c>
      <c r="Q1035">
        <f t="shared" si="214"/>
        <v>5</v>
      </c>
      <c r="R1035">
        <f t="shared" si="214"/>
        <v>149</v>
      </c>
      <c r="S1035" s="21">
        <f t="shared" si="214"/>
        <v>240</v>
      </c>
    </row>
    <row r="1036" spans="1:19" s="2" customFormat="1" ht="12.75">
      <c r="A1036" s="22"/>
      <c r="B1036" s="23" t="s">
        <v>875</v>
      </c>
      <c r="C1036" s="24">
        <v>326</v>
      </c>
      <c r="D1036" s="25">
        <v>31</v>
      </c>
      <c r="E1036" s="25">
        <v>1</v>
      </c>
      <c r="F1036" s="25">
        <v>197</v>
      </c>
      <c r="G1036" s="25">
        <f t="shared" si="212"/>
        <v>229</v>
      </c>
      <c r="H1036" s="21"/>
      <c r="I1036" s="24">
        <v>216</v>
      </c>
      <c r="J1036" s="25">
        <v>0</v>
      </c>
      <c r="K1036" s="25">
        <v>0</v>
      </c>
      <c r="L1036" s="25">
        <v>0</v>
      </c>
      <c r="M1036" s="25">
        <f t="shared" si="213"/>
        <v>0</v>
      </c>
      <c r="N1036" s="21"/>
      <c r="O1036" s="24">
        <f t="shared" si="214"/>
        <v>542</v>
      </c>
      <c r="P1036" s="25">
        <f t="shared" si="214"/>
        <v>31</v>
      </c>
      <c r="Q1036" s="25">
        <f t="shared" si="214"/>
        <v>1</v>
      </c>
      <c r="R1036" s="25">
        <f t="shared" si="214"/>
        <v>197</v>
      </c>
      <c r="S1036" s="25">
        <f t="shared" si="214"/>
        <v>229</v>
      </c>
    </row>
    <row r="1037" spans="2:19" ht="12.75">
      <c r="B1037" t="s">
        <v>25</v>
      </c>
      <c r="C1037" s="18">
        <f>SUM(C1030:C1036)</f>
        <v>5953</v>
      </c>
      <c r="D1037">
        <f>SUM(D1030:D1036)</f>
        <v>530</v>
      </c>
      <c r="E1037">
        <f>SUM(E1030:E1036)</f>
        <v>18</v>
      </c>
      <c r="F1037">
        <f>SUM(F1030:F1036)</f>
        <v>1263</v>
      </c>
      <c r="G1037" s="21">
        <f>SUM(G1030:G1036)</f>
        <v>1811</v>
      </c>
      <c r="H1037" s="20"/>
      <c r="I1037" s="18">
        <f>SUM(I1030:I1036)</f>
        <v>1037</v>
      </c>
      <c r="J1037">
        <f>SUM(J1030:J1036)</f>
        <v>2</v>
      </c>
      <c r="K1037">
        <f>SUM(K1030:K1036)</f>
        <v>1</v>
      </c>
      <c r="L1037">
        <f>SUM(L1030:L1036)</f>
        <v>34</v>
      </c>
      <c r="M1037" s="21">
        <f>SUM(M1030:M1036)</f>
        <v>37</v>
      </c>
      <c r="N1037" s="20"/>
      <c r="O1037" s="18">
        <f t="shared" si="214"/>
        <v>6990</v>
      </c>
      <c r="P1037">
        <f t="shared" si="214"/>
        <v>532</v>
      </c>
      <c r="Q1037">
        <f t="shared" si="214"/>
        <v>19</v>
      </c>
      <c r="R1037">
        <f t="shared" si="214"/>
        <v>1297</v>
      </c>
      <c r="S1037" s="21">
        <f t="shared" si="214"/>
        <v>1848</v>
      </c>
    </row>
    <row r="1038" spans="1:19" ht="12.75">
      <c r="A1038" s="1" t="s">
        <v>876</v>
      </c>
      <c r="C1038" s="18"/>
      <c r="G1038" s="21"/>
      <c r="H1038" s="20"/>
      <c r="I1038" s="18"/>
      <c r="M1038" s="21"/>
      <c r="N1038" s="20"/>
      <c r="O1038" s="18"/>
      <c r="S1038" s="21"/>
    </row>
    <row r="1039" spans="2:19" ht="12.75">
      <c r="B1039" t="s">
        <v>11</v>
      </c>
      <c r="C1039" s="18">
        <v>3805</v>
      </c>
      <c r="D1039">
        <v>1405</v>
      </c>
      <c r="E1039">
        <v>18</v>
      </c>
      <c r="F1039">
        <v>863</v>
      </c>
      <c r="G1039" s="21">
        <f>SUM(D1039:F1039)</f>
        <v>2286</v>
      </c>
      <c r="H1039" s="20"/>
      <c r="I1039" s="18">
        <v>238</v>
      </c>
      <c r="J1039">
        <v>1</v>
      </c>
      <c r="K1039">
        <v>1</v>
      </c>
      <c r="L1039">
        <v>5</v>
      </c>
      <c r="M1039" s="21">
        <f>SUM(J1039:L1039)</f>
        <v>7</v>
      </c>
      <c r="N1039" s="20"/>
      <c r="O1039" s="18">
        <f aca="true" t="shared" si="215" ref="O1039:S1043">C1039+I1039</f>
        <v>4043</v>
      </c>
      <c r="P1039">
        <f t="shared" si="215"/>
        <v>1406</v>
      </c>
      <c r="Q1039">
        <f t="shared" si="215"/>
        <v>19</v>
      </c>
      <c r="R1039">
        <f t="shared" si="215"/>
        <v>868</v>
      </c>
      <c r="S1039" s="21">
        <f t="shared" si="215"/>
        <v>2293</v>
      </c>
    </row>
    <row r="1040" spans="2:19" ht="12.75">
      <c r="B1040" t="s">
        <v>877</v>
      </c>
      <c r="C1040" s="18">
        <v>258</v>
      </c>
      <c r="D1040">
        <v>105</v>
      </c>
      <c r="E1040">
        <v>1</v>
      </c>
      <c r="F1040">
        <v>59</v>
      </c>
      <c r="G1040" s="21">
        <f>SUM(D1040:F1040)</f>
        <v>165</v>
      </c>
      <c r="H1040" s="20"/>
      <c r="I1040" s="18">
        <v>36</v>
      </c>
      <c r="J1040">
        <v>0</v>
      </c>
      <c r="K1040">
        <v>0</v>
      </c>
      <c r="L1040">
        <v>0</v>
      </c>
      <c r="M1040" s="21">
        <f>SUM(J1040:L1040)</f>
        <v>0</v>
      </c>
      <c r="N1040" s="20"/>
      <c r="O1040" s="18">
        <f t="shared" si="215"/>
        <v>294</v>
      </c>
      <c r="P1040">
        <f t="shared" si="215"/>
        <v>105</v>
      </c>
      <c r="Q1040">
        <f t="shared" si="215"/>
        <v>1</v>
      </c>
      <c r="R1040">
        <f t="shared" si="215"/>
        <v>59</v>
      </c>
      <c r="S1040" s="21">
        <f t="shared" si="215"/>
        <v>165</v>
      </c>
    </row>
    <row r="1041" spans="2:19" ht="12.75">
      <c r="B1041" t="s">
        <v>878</v>
      </c>
      <c r="C1041" s="18">
        <v>281</v>
      </c>
      <c r="D1041">
        <v>206</v>
      </c>
      <c r="E1041">
        <v>2</v>
      </c>
      <c r="F1041">
        <v>91</v>
      </c>
      <c r="G1041" s="21">
        <f>SUM(D1041:F1041)</f>
        <v>299</v>
      </c>
      <c r="H1041" s="20"/>
      <c r="I1041" s="18">
        <v>42</v>
      </c>
      <c r="J1041">
        <v>0</v>
      </c>
      <c r="K1041">
        <v>0</v>
      </c>
      <c r="L1041">
        <v>0</v>
      </c>
      <c r="M1041" s="21">
        <f>SUM(J1041:L1041)</f>
        <v>0</v>
      </c>
      <c r="N1041" s="20"/>
      <c r="O1041" s="18">
        <f t="shared" si="215"/>
        <v>323</v>
      </c>
      <c r="P1041">
        <f t="shared" si="215"/>
        <v>206</v>
      </c>
      <c r="Q1041">
        <f t="shared" si="215"/>
        <v>2</v>
      </c>
      <c r="R1041">
        <f t="shared" si="215"/>
        <v>91</v>
      </c>
      <c r="S1041" s="21">
        <f t="shared" si="215"/>
        <v>299</v>
      </c>
    </row>
    <row r="1042" spans="1:19" s="2" customFormat="1" ht="12.75">
      <c r="A1042" s="22"/>
      <c r="B1042" s="23" t="s">
        <v>879</v>
      </c>
      <c r="C1042" s="24">
        <v>577</v>
      </c>
      <c r="D1042" s="25">
        <v>283</v>
      </c>
      <c r="E1042" s="25">
        <v>8</v>
      </c>
      <c r="F1042" s="25">
        <v>163</v>
      </c>
      <c r="G1042" s="25">
        <f>SUM(D1042:F1042)</f>
        <v>454</v>
      </c>
      <c r="H1042" s="21"/>
      <c r="I1042" s="24">
        <v>68</v>
      </c>
      <c r="J1042" s="25">
        <v>5</v>
      </c>
      <c r="K1042" s="25">
        <v>0</v>
      </c>
      <c r="L1042" s="25">
        <v>4</v>
      </c>
      <c r="M1042" s="25">
        <f>SUM(J1042:L1042)</f>
        <v>9</v>
      </c>
      <c r="N1042" s="21"/>
      <c r="O1042" s="24">
        <f t="shared" si="215"/>
        <v>645</v>
      </c>
      <c r="P1042" s="25">
        <f t="shared" si="215"/>
        <v>288</v>
      </c>
      <c r="Q1042" s="25">
        <f t="shared" si="215"/>
        <v>8</v>
      </c>
      <c r="R1042" s="25">
        <f t="shared" si="215"/>
        <v>167</v>
      </c>
      <c r="S1042" s="25">
        <f t="shared" si="215"/>
        <v>463</v>
      </c>
    </row>
    <row r="1043" spans="2:19" ht="12.75">
      <c r="B1043" t="s">
        <v>25</v>
      </c>
      <c r="C1043" s="18">
        <f>SUM(C1039:C1042)</f>
        <v>4921</v>
      </c>
      <c r="D1043">
        <f>SUM(D1039:D1042)</f>
        <v>1999</v>
      </c>
      <c r="E1043">
        <f>SUM(E1039:E1042)</f>
        <v>29</v>
      </c>
      <c r="F1043">
        <f>SUM(F1039:F1042)</f>
        <v>1176</v>
      </c>
      <c r="G1043" s="21">
        <f>SUM(G1039:G1042)</f>
        <v>3204</v>
      </c>
      <c r="H1043" s="20"/>
      <c r="I1043" s="18">
        <f>SUM(I1039:I1042)</f>
        <v>384</v>
      </c>
      <c r="J1043">
        <f>SUM(J1039:J1042)</f>
        <v>6</v>
      </c>
      <c r="K1043">
        <f>SUM(K1039:K1042)</f>
        <v>1</v>
      </c>
      <c r="L1043">
        <f>SUM(L1039:L1042)</f>
        <v>9</v>
      </c>
      <c r="M1043" s="21">
        <f>SUM(M1039:M1042)</f>
        <v>16</v>
      </c>
      <c r="N1043" s="20"/>
      <c r="O1043" s="18">
        <f t="shared" si="215"/>
        <v>5305</v>
      </c>
      <c r="P1043">
        <f t="shared" si="215"/>
        <v>2005</v>
      </c>
      <c r="Q1043">
        <f t="shared" si="215"/>
        <v>30</v>
      </c>
      <c r="R1043">
        <f t="shared" si="215"/>
        <v>1185</v>
      </c>
      <c r="S1043" s="21">
        <f t="shared" si="215"/>
        <v>3220</v>
      </c>
    </row>
    <row r="1044" spans="1:19" ht="12.75">
      <c r="A1044" s="1" t="s">
        <v>880</v>
      </c>
      <c r="C1044" s="18"/>
      <c r="G1044" s="21"/>
      <c r="H1044" s="20"/>
      <c r="I1044" s="18"/>
      <c r="M1044" s="21"/>
      <c r="N1044" s="20"/>
      <c r="O1044" s="18"/>
      <c r="S1044" s="21"/>
    </row>
    <row r="1045" spans="2:19" ht="12.75">
      <c r="B1045" t="s">
        <v>11</v>
      </c>
      <c r="C1045" s="18">
        <v>1377</v>
      </c>
      <c r="D1045">
        <v>595</v>
      </c>
      <c r="E1045">
        <v>7</v>
      </c>
      <c r="F1045">
        <v>317</v>
      </c>
      <c r="G1045" s="21">
        <f aca="true" t="shared" si="216" ref="G1045:G1050">SUM(D1045:F1045)</f>
        <v>919</v>
      </c>
      <c r="H1045" s="20"/>
      <c r="I1045" s="18">
        <v>530</v>
      </c>
      <c r="J1045">
        <v>0</v>
      </c>
      <c r="K1045">
        <v>0</v>
      </c>
      <c r="L1045">
        <v>10</v>
      </c>
      <c r="M1045" s="21">
        <f aca="true" t="shared" si="217" ref="M1045:M1050">SUM(J1045:L1045)</f>
        <v>10</v>
      </c>
      <c r="N1045" s="20"/>
      <c r="O1045" s="18">
        <f aca="true" t="shared" si="218" ref="O1045:S1051">C1045+I1045</f>
        <v>1907</v>
      </c>
      <c r="P1045">
        <f t="shared" si="218"/>
        <v>595</v>
      </c>
      <c r="Q1045">
        <f t="shared" si="218"/>
        <v>7</v>
      </c>
      <c r="R1045">
        <f t="shared" si="218"/>
        <v>327</v>
      </c>
      <c r="S1045" s="21">
        <f t="shared" si="218"/>
        <v>929</v>
      </c>
    </row>
    <row r="1046" spans="2:19" ht="12.75">
      <c r="B1046" t="s">
        <v>881</v>
      </c>
      <c r="C1046" s="18">
        <v>253</v>
      </c>
      <c r="D1046">
        <v>127</v>
      </c>
      <c r="E1046">
        <v>2</v>
      </c>
      <c r="F1046">
        <v>69</v>
      </c>
      <c r="G1046" s="21">
        <f t="shared" si="216"/>
        <v>198</v>
      </c>
      <c r="H1046" s="20"/>
      <c r="I1046" s="18">
        <v>286</v>
      </c>
      <c r="J1046">
        <v>2</v>
      </c>
      <c r="K1046">
        <v>0</v>
      </c>
      <c r="L1046">
        <v>8</v>
      </c>
      <c r="M1046" s="21">
        <f t="shared" si="217"/>
        <v>10</v>
      </c>
      <c r="N1046" s="20"/>
      <c r="O1046" s="18">
        <f t="shared" si="218"/>
        <v>539</v>
      </c>
      <c r="P1046">
        <f t="shared" si="218"/>
        <v>129</v>
      </c>
      <c r="Q1046">
        <f t="shared" si="218"/>
        <v>2</v>
      </c>
      <c r="R1046">
        <f t="shared" si="218"/>
        <v>77</v>
      </c>
      <c r="S1046" s="21">
        <f t="shared" si="218"/>
        <v>208</v>
      </c>
    </row>
    <row r="1047" spans="2:19" ht="12.75">
      <c r="B1047" t="s">
        <v>882</v>
      </c>
      <c r="C1047" s="18">
        <v>133</v>
      </c>
      <c r="D1047">
        <v>42</v>
      </c>
      <c r="E1047">
        <v>1</v>
      </c>
      <c r="F1047">
        <v>66</v>
      </c>
      <c r="G1047" s="21">
        <f t="shared" si="216"/>
        <v>109</v>
      </c>
      <c r="H1047" s="20"/>
      <c r="I1047" s="18">
        <v>57</v>
      </c>
      <c r="J1047">
        <v>0</v>
      </c>
      <c r="K1047">
        <v>0</v>
      </c>
      <c r="L1047">
        <v>0</v>
      </c>
      <c r="M1047" s="21">
        <f t="shared" si="217"/>
        <v>0</v>
      </c>
      <c r="N1047" s="20"/>
      <c r="O1047" s="18">
        <f t="shared" si="218"/>
        <v>190</v>
      </c>
      <c r="P1047">
        <f t="shared" si="218"/>
        <v>42</v>
      </c>
      <c r="Q1047">
        <f t="shared" si="218"/>
        <v>1</v>
      </c>
      <c r="R1047">
        <f t="shared" si="218"/>
        <v>66</v>
      </c>
      <c r="S1047" s="21">
        <f t="shared" si="218"/>
        <v>109</v>
      </c>
    </row>
    <row r="1048" spans="2:19" ht="12.75">
      <c r="B1048" t="s">
        <v>883</v>
      </c>
      <c r="C1048" s="18">
        <v>1069</v>
      </c>
      <c r="D1048">
        <v>319</v>
      </c>
      <c r="E1048">
        <v>7</v>
      </c>
      <c r="F1048">
        <v>181</v>
      </c>
      <c r="G1048" s="21">
        <f t="shared" si="216"/>
        <v>507</v>
      </c>
      <c r="H1048" s="20"/>
      <c r="I1048" s="18">
        <v>443</v>
      </c>
      <c r="J1048">
        <v>0</v>
      </c>
      <c r="K1048">
        <v>0</v>
      </c>
      <c r="L1048">
        <v>2</v>
      </c>
      <c r="M1048" s="21">
        <f t="shared" si="217"/>
        <v>2</v>
      </c>
      <c r="N1048" s="20"/>
      <c r="O1048" s="18">
        <f t="shared" si="218"/>
        <v>1512</v>
      </c>
      <c r="P1048">
        <f t="shared" si="218"/>
        <v>319</v>
      </c>
      <c r="Q1048">
        <f t="shared" si="218"/>
        <v>7</v>
      </c>
      <c r="R1048">
        <f t="shared" si="218"/>
        <v>183</v>
      </c>
      <c r="S1048" s="21">
        <f t="shared" si="218"/>
        <v>509</v>
      </c>
    </row>
    <row r="1049" spans="2:19" ht="12.75">
      <c r="B1049" t="s">
        <v>884</v>
      </c>
      <c r="C1049" s="18">
        <v>355</v>
      </c>
      <c r="D1049">
        <v>116</v>
      </c>
      <c r="E1049">
        <v>0</v>
      </c>
      <c r="F1049">
        <v>69</v>
      </c>
      <c r="G1049" s="21">
        <f t="shared" si="216"/>
        <v>185</v>
      </c>
      <c r="H1049" s="20"/>
      <c r="I1049" s="18">
        <v>111</v>
      </c>
      <c r="J1049">
        <v>0</v>
      </c>
      <c r="K1049">
        <v>0</v>
      </c>
      <c r="L1049">
        <v>0</v>
      </c>
      <c r="M1049" s="21">
        <f t="shared" si="217"/>
        <v>0</v>
      </c>
      <c r="N1049" s="20"/>
      <c r="O1049" s="18">
        <f t="shared" si="218"/>
        <v>466</v>
      </c>
      <c r="P1049">
        <f t="shared" si="218"/>
        <v>116</v>
      </c>
      <c r="Q1049">
        <f t="shared" si="218"/>
        <v>0</v>
      </c>
      <c r="R1049">
        <f t="shared" si="218"/>
        <v>69</v>
      </c>
      <c r="S1049" s="21">
        <f t="shared" si="218"/>
        <v>185</v>
      </c>
    </row>
    <row r="1050" spans="1:19" s="2" customFormat="1" ht="12.75">
      <c r="A1050" s="22"/>
      <c r="B1050" s="23" t="s">
        <v>885</v>
      </c>
      <c r="C1050" s="24">
        <v>275</v>
      </c>
      <c r="D1050" s="25">
        <v>101</v>
      </c>
      <c r="E1050" s="25">
        <v>4</v>
      </c>
      <c r="F1050" s="25">
        <v>53</v>
      </c>
      <c r="G1050" s="25">
        <f t="shared" si="216"/>
        <v>158</v>
      </c>
      <c r="H1050" s="21"/>
      <c r="I1050" s="24">
        <v>154</v>
      </c>
      <c r="J1050" s="25">
        <v>0</v>
      </c>
      <c r="K1050" s="25">
        <v>0</v>
      </c>
      <c r="L1050" s="25">
        <v>0</v>
      </c>
      <c r="M1050" s="25">
        <f t="shared" si="217"/>
        <v>0</v>
      </c>
      <c r="N1050" s="21"/>
      <c r="O1050" s="24">
        <f t="shared" si="218"/>
        <v>429</v>
      </c>
      <c r="P1050" s="25">
        <f t="shared" si="218"/>
        <v>101</v>
      </c>
      <c r="Q1050" s="25">
        <f t="shared" si="218"/>
        <v>4</v>
      </c>
      <c r="R1050" s="25">
        <f t="shared" si="218"/>
        <v>53</v>
      </c>
      <c r="S1050" s="25">
        <f t="shared" si="218"/>
        <v>158</v>
      </c>
    </row>
    <row r="1051" spans="2:19" ht="12.75">
      <c r="B1051" t="s">
        <v>25</v>
      </c>
      <c r="C1051" s="18">
        <f>SUM(C1045:C1050)</f>
        <v>3462</v>
      </c>
      <c r="D1051">
        <f>SUM(D1045:D1050)</f>
        <v>1300</v>
      </c>
      <c r="E1051">
        <f>SUM(E1045:E1050)</f>
        <v>21</v>
      </c>
      <c r="F1051">
        <f>SUM(F1045:F1050)</f>
        <v>755</v>
      </c>
      <c r="G1051" s="21">
        <f>SUM(G1045:G1050)</f>
        <v>2076</v>
      </c>
      <c r="H1051" s="20"/>
      <c r="I1051" s="18">
        <f>SUM(I1045:I1050)</f>
        <v>1581</v>
      </c>
      <c r="J1051">
        <f>SUM(J1045:J1050)</f>
        <v>2</v>
      </c>
      <c r="K1051">
        <f>SUM(K1045:K1050)</f>
        <v>0</v>
      </c>
      <c r="L1051">
        <f>SUM(L1045:L1050)</f>
        <v>20</v>
      </c>
      <c r="M1051" s="21">
        <f>SUM(M1045:M1050)</f>
        <v>22</v>
      </c>
      <c r="N1051" s="20"/>
      <c r="O1051" s="18">
        <f t="shared" si="218"/>
        <v>5043</v>
      </c>
      <c r="P1051">
        <f t="shared" si="218"/>
        <v>1302</v>
      </c>
      <c r="Q1051">
        <f t="shared" si="218"/>
        <v>21</v>
      </c>
      <c r="R1051">
        <f t="shared" si="218"/>
        <v>775</v>
      </c>
      <c r="S1051" s="21">
        <f t="shared" si="218"/>
        <v>2098</v>
      </c>
    </row>
    <row r="1052" spans="1:19" ht="12.75">
      <c r="A1052" s="1" t="s">
        <v>886</v>
      </c>
      <c r="C1052" s="18"/>
      <c r="G1052" s="21"/>
      <c r="H1052" s="20"/>
      <c r="I1052" s="18"/>
      <c r="M1052" s="21"/>
      <c r="N1052" s="20"/>
      <c r="O1052" s="18"/>
      <c r="S1052" s="21"/>
    </row>
    <row r="1053" spans="2:19" ht="12.75">
      <c r="B1053" t="s">
        <v>11</v>
      </c>
      <c r="C1053" s="18">
        <v>3154</v>
      </c>
      <c r="D1053">
        <v>859</v>
      </c>
      <c r="E1053">
        <v>20</v>
      </c>
      <c r="F1053">
        <v>763</v>
      </c>
      <c r="G1053" s="21">
        <f>SUM(D1053:F1053)</f>
        <v>1642</v>
      </c>
      <c r="H1053" s="20"/>
      <c r="I1053" s="18">
        <v>2003</v>
      </c>
      <c r="J1053">
        <v>9</v>
      </c>
      <c r="K1053">
        <v>3</v>
      </c>
      <c r="L1053">
        <v>48</v>
      </c>
      <c r="M1053" s="21">
        <f>SUM(J1053:L1053)</f>
        <v>60</v>
      </c>
      <c r="N1053" s="20"/>
      <c r="O1053" s="18">
        <f aca="true" t="shared" si="219" ref="O1053:S1057">C1053+I1053</f>
        <v>5157</v>
      </c>
      <c r="P1053">
        <f t="shared" si="219"/>
        <v>868</v>
      </c>
      <c r="Q1053">
        <f t="shared" si="219"/>
        <v>23</v>
      </c>
      <c r="R1053">
        <f t="shared" si="219"/>
        <v>811</v>
      </c>
      <c r="S1053" s="21">
        <f t="shared" si="219"/>
        <v>1702</v>
      </c>
    </row>
    <row r="1054" spans="2:19" ht="12.75">
      <c r="B1054" t="s">
        <v>887</v>
      </c>
      <c r="C1054" s="18">
        <v>440</v>
      </c>
      <c r="D1054">
        <v>79</v>
      </c>
      <c r="E1054">
        <v>1</v>
      </c>
      <c r="F1054">
        <v>92</v>
      </c>
      <c r="G1054" s="21">
        <f>SUM(D1054:F1054)</f>
        <v>172</v>
      </c>
      <c r="H1054" s="20"/>
      <c r="I1054" s="18">
        <v>256</v>
      </c>
      <c r="J1054">
        <v>0</v>
      </c>
      <c r="K1054">
        <v>0</v>
      </c>
      <c r="L1054">
        <v>14</v>
      </c>
      <c r="M1054" s="21">
        <f>SUM(J1054:L1054)</f>
        <v>14</v>
      </c>
      <c r="N1054" s="20"/>
      <c r="O1054" s="18">
        <f t="shared" si="219"/>
        <v>696</v>
      </c>
      <c r="P1054">
        <f t="shared" si="219"/>
        <v>79</v>
      </c>
      <c r="Q1054">
        <f t="shared" si="219"/>
        <v>1</v>
      </c>
      <c r="R1054">
        <f t="shared" si="219"/>
        <v>106</v>
      </c>
      <c r="S1054" s="21">
        <f t="shared" si="219"/>
        <v>186</v>
      </c>
    </row>
    <row r="1055" spans="2:19" ht="12.75">
      <c r="B1055" t="s">
        <v>888</v>
      </c>
      <c r="C1055" s="18">
        <v>217</v>
      </c>
      <c r="D1055">
        <v>39</v>
      </c>
      <c r="E1055">
        <v>2</v>
      </c>
      <c r="F1055">
        <v>43</v>
      </c>
      <c r="G1055" s="21">
        <f>SUM(D1055:F1055)</f>
        <v>84</v>
      </c>
      <c r="H1055" s="20"/>
      <c r="I1055" s="18">
        <v>453</v>
      </c>
      <c r="J1055">
        <v>1</v>
      </c>
      <c r="K1055">
        <v>1</v>
      </c>
      <c r="L1055">
        <v>8</v>
      </c>
      <c r="M1055" s="21">
        <f>SUM(J1055:L1055)</f>
        <v>10</v>
      </c>
      <c r="N1055" s="20"/>
      <c r="O1055" s="18">
        <f t="shared" si="219"/>
        <v>670</v>
      </c>
      <c r="P1055">
        <f t="shared" si="219"/>
        <v>40</v>
      </c>
      <c r="Q1055">
        <f t="shared" si="219"/>
        <v>3</v>
      </c>
      <c r="R1055">
        <f t="shared" si="219"/>
        <v>51</v>
      </c>
      <c r="S1055" s="21">
        <f t="shared" si="219"/>
        <v>94</v>
      </c>
    </row>
    <row r="1056" spans="1:19" s="2" customFormat="1" ht="12.75">
      <c r="A1056" s="22"/>
      <c r="B1056" s="23" t="s">
        <v>889</v>
      </c>
      <c r="C1056" s="24">
        <v>520</v>
      </c>
      <c r="D1056" s="25">
        <v>123</v>
      </c>
      <c r="E1056" s="25">
        <v>1</v>
      </c>
      <c r="F1056" s="25">
        <v>123</v>
      </c>
      <c r="G1056" s="25">
        <f>SUM(D1056:F1056)</f>
        <v>247</v>
      </c>
      <c r="H1056" s="21"/>
      <c r="I1056" s="24">
        <v>95</v>
      </c>
      <c r="J1056" s="25">
        <v>0</v>
      </c>
      <c r="K1056" s="25">
        <v>0</v>
      </c>
      <c r="L1056" s="25">
        <v>0</v>
      </c>
      <c r="M1056" s="25">
        <f>SUM(J1056:L1056)</f>
        <v>0</v>
      </c>
      <c r="N1056" s="21"/>
      <c r="O1056" s="24">
        <f t="shared" si="219"/>
        <v>615</v>
      </c>
      <c r="P1056" s="25">
        <f t="shared" si="219"/>
        <v>123</v>
      </c>
      <c r="Q1056" s="25">
        <f t="shared" si="219"/>
        <v>1</v>
      </c>
      <c r="R1056" s="25">
        <f t="shared" si="219"/>
        <v>123</v>
      </c>
      <c r="S1056" s="25">
        <f t="shared" si="219"/>
        <v>247</v>
      </c>
    </row>
    <row r="1057" spans="2:19" ht="12.75">
      <c r="B1057" t="s">
        <v>25</v>
      </c>
      <c r="C1057" s="18">
        <f>SUM(C1053:C1056)</f>
        <v>4331</v>
      </c>
      <c r="D1057">
        <f>SUM(D1053:D1056)</f>
        <v>1100</v>
      </c>
      <c r="E1057">
        <f>SUM(E1053:E1056)</f>
        <v>24</v>
      </c>
      <c r="F1057">
        <f>SUM(F1053:F1056)</f>
        <v>1021</v>
      </c>
      <c r="G1057" s="21">
        <f>SUM(G1053:G1056)</f>
        <v>2145</v>
      </c>
      <c r="H1057" s="20"/>
      <c r="I1057" s="18">
        <f>SUM(I1053:I1056)</f>
        <v>2807</v>
      </c>
      <c r="J1057">
        <f>SUM(J1053:J1056)</f>
        <v>10</v>
      </c>
      <c r="K1057">
        <f>SUM(K1053:K1056)</f>
        <v>4</v>
      </c>
      <c r="L1057">
        <f>SUM(L1053:L1056)</f>
        <v>70</v>
      </c>
      <c r="M1057" s="21">
        <f>SUM(M1053:M1056)</f>
        <v>84</v>
      </c>
      <c r="N1057" s="20"/>
      <c r="O1057" s="18">
        <f t="shared" si="219"/>
        <v>7138</v>
      </c>
      <c r="P1057">
        <f t="shared" si="219"/>
        <v>1110</v>
      </c>
      <c r="Q1057">
        <f t="shared" si="219"/>
        <v>28</v>
      </c>
      <c r="R1057">
        <f t="shared" si="219"/>
        <v>1091</v>
      </c>
      <c r="S1057" s="21">
        <f t="shared" si="219"/>
        <v>2229</v>
      </c>
    </row>
    <row r="1058" spans="1:19" ht="12.75">
      <c r="A1058" s="1" t="s">
        <v>890</v>
      </c>
      <c r="C1058" s="18"/>
      <c r="G1058" s="21"/>
      <c r="H1058" s="20"/>
      <c r="I1058" s="18"/>
      <c r="M1058" s="21"/>
      <c r="N1058" s="20"/>
      <c r="O1058" s="18"/>
      <c r="S1058" s="21"/>
    </row>
    <row r="1059" spans="2:19" ht="12.75">
      <c r="B1059" t="s">
        <v>11</v>
      </c>
      <c r="C1059" s="18">
        <v>6293</v>
      </c>
      <c r="D1059">
        <v>1949</v>
      </c>
      <c r="E1059">
        <v>25</v>
      </c>
      <c r="F1059">
        <v>945</v>
      </c>
      <c r="G1059" s="21">
        <f aca="true" t="shared" si="220" ref="G1059:G1064">SUM(D1059:F1059)</f>
        <v>2919</v>
      </c>
      <c r="H1059" s="20"/>
      <c r="I1059" s="18">
        <v>394</v>
      </c>
      <c r="J1059">
        <v>14</v>
      </c>
      <c r="K1059">
        <v>0</v>
      </c>
      <c r="L1059">
        <v>21</v>
      </c>
      <c r="M1059" s="21">
        <f aca="true" t="shared" si="221" ref="M1059:M1064">SUM(J1059:L1059)</f>
        <v>35</v>
      </c>
      <c r="N1059" s="20"/>
      <c r="O1059" s="18">
        <f aca="true" t="shared" si="222" ref="O1059:S1065">C1059+I1059</f>
        <v>6687</v>
      </c>
      <c r="P1059">
        <f t="shared" si="222"/>
        <v>1963</v>
      </c>
      <c r="Q1059">
        <f t="shared" si="222"/>
        <v>25</v>
      </c>
      <c r="R1059">
        <f t="shared" si="222"/>
        <v>966</v>
      </c>
      <c r="S1059" s="21">
        <f t="shared" si="222"/>
        <v>2954</v>
      </c>
    </row>
    <row r="1060" spans="2:19" ht="12.75">
      <c r="B1060" t="s">
        <v>891</v>
      </c>
      <c r="C1060" s="18">
        <v>551</v>
      </c>
      <c r="D1060">
        <v>149</v>
      </c>
      <c r="E1060">
        <v>2</v>
      </c>
      <c r="F1060">
        <v>62</v>
      </c>
      <c r="G1060" s="21">
        <f t="shared" si="220"/>
        <v>213</v>
      </c>
      <c r="H1060" s="20"/>
      <c r="I1060" s="18">
        <v>72</v>
      </c>
      <c r="J1060">
        <v>50</v>
      </c>
      <c r="K1060">
        <v>0</v>
      </c>
      <c r="L1060">
        <v>13</v>
      </c>
      <c r="M1060" s="21">
        <f t="shared" si="221"/>
        <v>63</v>
      </c>
      <c r="N1060" s="20"/>
      <c r="O1060" s="18">
        <f t="shared" si="222"/>
        <v>623</v>
      </c>
      <c r="P1060">
        <f t="shared" si="222"/>
        <v>199</v>
      </c>
      <c r="Q1060">
        <f t="shared" si="222"/>
        <v>2</v>
      </c>
      <c r="R1060">
        <f t="shared" si="222"/>
        <v>75</v>
      </c>
      <c r="S1060" s="21">
        <f t="shared" si="222"/>
        <v>276</v>
      </c>
    </row>
    <row r="1061" spans="2:19" ht="12.75">
      <c r="B1061" t="s">
        <v>892</v>
      </c>
      <c r="C1061" s="18">
        <v>125</v>
      </c>
      <c r="D1061">
        <v>82</v>
      </c>
      <c r="E1061">
        <v>2</v>
      </c>
      <c r="F1061">
        <v>48</v>
      </c>
      <c r="G1061" s="21">
        <f t="shared" si="220"/>
        <v>132</v>
      </c>
      <c r="H1061" s="20"/>
      <c r="I1061" s="18">
        <v>157</v>
      </c>
      <c r="J1061">
        <v>6</v>
      </c>
      <c r="K1061">
        <v>0</v>
      </c>
      <c r="L1061">
        <v>6</v>
      </c>
      <c r="M1061" s="21">
        <f t="shared" si="221"/>
        <v>12</v>
      </c>
      <c r="N1061" s="20"/>
      <c r="O1061" s="18">
        <f t="shared" si="222"/>
        <v>282</v>
      </c>
      <c r="P1061">
        <f t="shared" si="222"/>
        <v>88</v>
      </c>
      <c r="Q1061">
        <f t="shared" si="222"/>
        <v>2</v>
      </c>
      <c r="R1061">
        <f t="shared" si="222"/>
        <v>54</v>
      </c>
      <c r="S1061" s="21">
        <f t="shared" si="222"/>
        <v>144</v>
      </c>
    </row>
    <row r="1062" spans="2:19" ht="12.75">
      <c r="B1062" t="s">
        <v>893</v>
      </c>
      <c r="C1062" s="18">
        <v>557</v>
      </c>
      <c r="D1062">
        <v>259</v>
      </c>
      <c r="E1062">
        <v>4</v>
      </c>
      <c r="F1062">
        <v>167</v>
      </c>
      <c r="G1062" s="21">
        <f t="shared" si="220"/>
        <v>430</v>
      </c>
      <c r="H1062" s="20"/>
      <c r="I1062" s="18">
        <v>170</v>
      </c>
      <c r="J1062">
        <v>8</v>
      </c>
      <c r="K1062">
        <v>0</v>
      </c>
      <c r="L1062">
        <v>1</v>
      </c>
      <c r="M1062" s="21">
        <f t="shared" si="221"/>
        <v>9</v>
      </c>
      <c r="N1062" s="20"/>
      <c r="O1062" s="18">
        <f t="shared" si="222"/>
        <v>727</v>
      </c>
      <c r="P1062">
        <f t="shared" si="222"/>
        <v>267</v>
      </c>
      <c r="Q1062">
        <f t="shared" si="222"/>
        <v>4</v>
      </c>
      <c r="R1062">
        <f t="shared" si="222"/>
        <v>168</v>
      </c>
      <c r="S1062" s="21">
        <f t="shared" si="222"/>
        <v>439</v>
      </c>
    </row>
    <row r="1063" spans="2:19" ht="12.75">
      <c r="B1063" t="s">
        <v>894</v>
      </c>
      <c r="C1063" s="18">
        <v>444</v>
      </c>
      <c r="D1063">
        <v>132</v>
      </c>
      <c r="E1063">
        <v>3</v>
      </c>
      <c r="F1063">
        <v>109</v>
      </c>
      <c r="G1063" s="21">
        <f t="shared" si="220"/>
        <v>244</v>
      </c>
      <c r="H1063" s="20"/>
      <c r="I1063" s="18">
        <v>154</v>
      </c>
      <c r="J1063">
        <v>14</v>
      </c>
      <c r="K1063">
        <v>0</v>
      </c>
      <c r="L1063">
        <v>2</v>
      </c>
      <c r="M1063" s="21">
        <f t="shared" si="221"/>
        <v>16</v>
      </c>
      <c r="N1063" s="20"/>
      <c r="O1063" s="18">
        <f t="shared" si="222"/>
        <v>598</v>
      </c>
      <c r="P1063">
        <f t="shared" si="222"/>
        <v>146</v>
      </c>
      <c r="Q1063">
        <f t="shared" si="222"/>
        <v>3</v>
      </c>
      <c r="R1063">
        <f t="shared" si="222"/>
        <v>111</v>
      </c>
      <c r="S1063" s="21">
        <f t="shared" si="222"/>
        <v>260</v>
      </c>
    </row>
    <row r="1064" spans="1:19" s="2" customFormat="1" ht="12.75">
      <c r="A1064" s="22"/>
      <c r="B1064" s="23" t="s">
        <v>895</v>
      </c>
      <c r="C1064" s="24">
        <v>73</v>
      </c>
      <c r="D1064" s="25">
        <v>48</v>
      </c>
      <c r="E1064" s="25">
        <v>0</v>
      </c>
      <c r="F1064" s="25">
        <v>32</v>
      </c>
      <c r="G1064" s="25">
        <f t="shared" si="220"/>
        <v>80</v>
      </c>
      <c r="H1064" s="21"/>
      <c r="I1064" s="24">
        <v>27</v>
      </c>
      <c r="J1064" s="25">
        <v>0</v>
      </c>
      <c r="K1064" s="25">
        <v>0</v>
      </c>
      <c r="L1064" s="25">
        <v>0</v>
      </c>
      <c r="M1064" s="25">
        <f t="shared" si="221"/>
        <v>0</v>
      </c>
      <c r="N1064" s="21"/>
      <c r="O1064" s="24">
        <f t="shared" si="222"/>
        <v>100</v>
      </c>
      <c r="P1064" s="25">
        <f t="shared" si="222"/>
        <v>48</v>
      </c>
      <c r="Q1064" s="25">
        <f t="shared" si="222"/>
        <v>0</v>
      </c>
      <c r="R1064" s="25">
        <f t="shared" si="222"/>
        <v>32</v>
      </c>
      <c r="S1064" s="25">
        <f t="shared" si="222"/>
        <v>80</v>
      </c>
    </row>
    <row r="1065" spans="2:19" ht="12.75">
      <c r="B1065" t="s">
        <v>25</v>
      </c>
      <c r="C1065" s="18">
        <f>SUM(C1059:C1064)</f>
        <v>8043</v>
      </c>
      <c r="D1065">
        <f>SUM(D1059:D1064)</f>
        <v>2619</v>
      </c>
      <c r="E1065">
        <f>SUM(E1059:E1064)</f>
        <v>36</v>
      </c>
      <c r="F1065">
        <f>SUM(F1059:F1064)</f>
        <v>1363</v>
      </c>
      <c r="G1065" s="21">
        <f>SUM(G1059:G1064)</f>
        <v>4018</v>
      </c>
      <c r="H1065" s="20"/>
      <c r="I1065" s="18">
        <f>SUM(I1059:I1064)</f>
        <v>974</v>
      </c>
      <c r="J1065">
        <f>SUM(J1059:J1064)</f>
        <v>92</v>
      </c>
      <c r="K1065">
        <f>SUM(K1059:K1064)</f>
        <v>0</v>
      </c>
      <c r="L1065">
        <f>SUM(L1059:L1064)</f>
        <v>43</v>
      </c>
      <c r="M1065" s="21">
        <f>SUM(M1059:M1064)</f>
        <v>135</v>
      </c>
      <c r="N1065" s="20"/>
      <c r="O1065" s="18">
        <f t="shared" si="222"/>
        <v>9017</v>
      </c>
      <c r="P1065">
        <f t="shared" si="222"/>
        <v>2711</v>
      </c>
      <c r="Q1065">
        <f t="shared" si="222"/>
        <v>36</v>
      </c>
      <c r="R1065">
        <f t="shared" si="222"/>
        <v>1406</v>
      </c>
      <c r="S1065" s="21">
        <f t="shared" si="222"/>
        <v>4153</v>
      </c>
    </row>
    <row r="1066" spans="1:19" ht="12.75">
      <c r="A1066" s="1" t="s">
        <v>896</v>
      </c>
      <c r="C1066" s="18"/>
      <c r="G1066" s="21"/>
      <c r="H1066" s="20"/>
      <c r="I1066" s="18"/>
      <c r="M1066" s="21"/>
      <c r="N1066" s="20"/>
      <c r="O1066" s="18"/>
      <c r="S1066" s="21"/>
    </row>
    <row r="1067" spans="2:19" ht="12.75">
      <c r="B1067" t="s">
        <v>11</v>
      </c>
      <c r="C1067" s="18">
        <v>4514</v>
      </c>
      <c r="D1067">
        <v>1485</v>
      </c>
      <c r="E1067">
        <v>14</v>
      </c>
      <c r="F1067">
        <v>846</v>
      </c>
      <c r="G1067" s="21">
        <f aca="true" t="shared" si="223" ref="G1067:G1072">SUM(D1067:F1067)</f>
        <v>2345</v>
      </c>
      <c r="H1067" s="20"/>
      <c r="I1067" s="18">
        <v>387</v>
      </c>
      <c r="J1067">
        <v>23</v>
      </c>
      <c r="K1067">
        <v>1</v>
      </c>
      <c r="L1067">
        <v>38</v>
      </c>
      <c r="M1067" s="21">
        <f aca="true" t="shared" si="224" ref="M1067:M1072">SUM(J1067:L1067)</f>
        <v>62</v>
      </c>
      <c r="N1067" s="20"/>
      <c r="O1067" s="18">
        <f aca="true" t="shared" si="225" ref="O1067:S1073">C1067+I1067</f>
        <v>4901</v>
      </c>
      <c r="P1067">
        <f t="shared" si="225"/>
        <v>1508</v>
      </c>
      <c r="Q1067">
        <f t="shared" si="225"/>
        <v>15</v>
      </c>
      <c r="R1067">
        <f t="shared" si="225"/>
        <v>884</v>
      </c>
      <c r="S1067" s="21">
        <f t="shared" si="225"/>
        <v>2407</v>
      </c>
    </row>
    <row r="1068" spans="2:19" ht="12.75">
      <c r="B1068" t="s">
        <v>897</v>
      </c>
      <c r="C1068" s="18">
        <v>245</v>
      </c>
      <c r="D1068">
        <v>215</v>
      </c>
      <c r="E1068">
        <v>4</v>
      </c>
      <c r="F1068">
        <v>129</v>
      </c>
      <c r="G1068" s="21">
        <f t="shared" si="223"/>
        <v>348</v>
      </c>
      <c r="H1068" s="20"/>
      <c r="I1068" s="18">
        <v>401</v>
      </c>
      <c r="J1068">
        <v>40</v>
      </c>
      <c r="K1068">
        <v>0</v>
      </c>
      <c r="L1068">
        <v>7</v>
      </c>
      <c r="M1068" s="21">
        <f t="shared" si="224"/>
        <v>47</v>
      </c>
      <c r="N1068" s="20"/>
      <c r="O1068" s="18">
        <f t="shared" si="225"/>
        <v>646</v>
      </c>
      <c r="P1068">
        <f t="shared" si="225"/>
        <v>255</v>
      </c>
      <c r="Q1068">
        <f t="shared" si="225"/>
        <v>4</v>
      </c>
      <c r="R1068">
        <f t="shared" si="225"/>
        <v>136</v>
      </c>
      <c r="S1068" s="21">
        <f t="shared" si="225"/>
        <v>395</v>
      </c>
    </row>
    <row r="1069" spans="2:19" ht="12.75">
      <c r="B1069" t="s">
        <v>225</v>
      </c>
      <c r="C1069" s="18">
        <v>689</v>
      </c>
      <c r="D1069">
        <v>243</v>
      </c>
      <c r="E1069">
        <v>2</v>
      </c>
      <c r="F1069">
        <v>131</v>
      </c>
      <c r="G1069" s="21">
        <f t="shared" si="223"/>
        <v>376</v>
      </c>
      <c r="H1069" s="20"/>
      <c r="I1069" s="18">
        <v>419</v>
      </c>
      <c r="J1069">
        <v>196</v>
      </c>
      <c r="K1069">
        <v>2</v>
      </c>
      <c r="L1069">
        <v>103</v>
      </c>
      <c r="M1069" s="21">
        <f t="shared" si="224"/>
        <v>301</v>
      </c>
      <c r="N1069" s="20"/>
      <c r="O1069" s="18">
        <f t="shared" si="225"/>
        <v>1108</v>
      </c>
      <c r="P1069">
        <f t="shared" si="225"/>
        <v>439</v>
      </c>
      <c r="Q1069">
        <f t="shared" si="225"/>
        <v>4</v>
      </c>
      <c r="R1069">
        <f t="shared" si="225"/>
        <v>234</v>
      </c>
      <c r="S1069" s="21">
        <f t="shared" si="225"/>
        <v>677</v>
      </c>
    </row>
    <row r="1070" spans="2:19" ht="12.75">
      <c r="B1070" t="s">
        <v>792</v>
      </c>
      <c r="C1070" s="18">
        <v>100</v>
      </c>
      <c r="D1070">
        <v>40</v>
      </c>
      <c r="E1070">
        <v>0</v>
      </c>
      <c r="F1070">
        <v>15</v>
      </c>
      <c r="G1070" s="21">
        <f t="shared" si="223"/>
        <v>55</v>
      </c>
      <c r="H1070" s="20"/>
      <c r="I1070" s="18">
        <v>114</v>
      </c>
      <c r="J1070">
        <v>60</v>
      </c>
      <c r="K1070">
        <v>1</v>
      </c>
      <c r="L1070">
        <v>33</v>
      </c>
      <c r="M1070" s="21">
        <f t="shared" si="224"/>
        <v>94</v>
      </c>
      <c r="N1070" s="20"/>
      <c r="O1070" s="18">
        <f t="shared" si="225"/>
        <v>214</v>
      </c>
      <c r="P1070">
        <f t="shared" si="225"/>
        <v>100</v>
      </c>
      <c r="Q1070">
        <f t="shared" si="225"/>
        <v>1</v>
      </c>
      <c r="R1070">
        <f t="shared" si="225"/>
        <v>48</v>
      </c>
      <c r="S1070" s="21">
        <f t="shared" si="225"/>
        <v>149</v>
      </c>
    </row>
    <row r="1071" spans="2:19" ht="12.75">
      <c r="B1071" t="s">
        <v>898</v>
      </c>
      <c r="C1071" s="18">
        <v>350</v>
      </c>
      <c r="D1071">
        <v>665</v>
      </c>
      <c r="E1071">
        <v>6</v>
      </c>
      <c r="F1071">
        <v>319</v>
      </c>
      <c r="G1071" s="21">
        <f t="shared" si="223"/>
        <v>990</v>
      </c>
      <c r="H1071" s="20"/>
      <c r="I1071" s="18">
        <v>22</v>
      </c>
      <c r="J1071">
        <v>26</v>
      </c>
      <c r="K1071">
        <v>0</v>
      </c>
      <c r="L1071">
        <v>8</v>
      </c>
      <c r="M1071" s="21">
        <f t="shared" si="224"/>
        <v>34</v>
      </c>
      <c r="N1071" s="20"/>
      <c r="O1071" s="18">
        <f t="shared" si="225"/>
        <v>372</v>
      </c>
      <c r="P1071">
        <f t="shared" si="225"/>
        <v>691</v>
      </c>
      <c r="Q1071">
        <f t="shared" si="225"/>
        <v>6</v>
      </c>
      <c r="R1071">
        <f t="shared" si="225"/>
        <v>327</v>
      </c>
      <c r="S1071" s="21">
        <f t="shared" si="225"/>
        <v>1024</v>
      </c>
    </row>
    <row r="1072" spans="1:19" s="2" customFormat="1" ht="12.75">
      <c r="A1072" s="22"/>
      <c r="B1072" s="23" t="s">
        <v>221</v>
      </c>
      <c r="C1072" s="24">
        <v>68</v>
      </c>
      <c r="D1072" s="25">
        <v>208</v>
      </c>
      <c r="E1072" s="25">
        <v>5</v>
      </c>
      <c r="F1072" s="25">
        <v>85</v>
      </c>
      <c r="G1072" s="25">
        <f t="shared" si="223"/>
        <v>298</v>
      </c>
      <c r="H1072" s="21"/>
      <c r="I1072" s="24">
        <v>0</v>
      </c>
      <c r="J1072" s="25">
        <v>0</v>
      </c>
      <c r="K1072" s="25">
        <v>0</v>
      </c>
      <c r="L1072" s="25">
        <v>0</v>
      </c>
      <c r="M1072" s="25">
        <f t="shared" si="224"/>
        <v>0</v>
      </c>
      <c r="N1072" s="21"/>
      <c r="O1072" s="24">
        <f t="shared" si="225"/>
        <v>68</v>
      </c>
      <c r="P1072" s="25">
        <f t="shared" si="225"/>
        <v>208</v>
      </c>
      <c r="Q1072" s="25">
        <f t="shared" si="225"/>
        <v>5</v>
      </c>
      <c r="R1072" s="25">
        <f t="shared" si="225"/>
        <v>85</v>
      </c>
      <c r="S1072" s="25">
        <f t="shared" si="225"/>
        <v>298</v>
      </c>
    </row>
    <row r="1073" spans="2:19" ht="12.75">
      <c r="B1073" t="s">
        <v>25</v>
      </c>
      <c r="C1073" s="18">
        <f>SUM(C1067:C1072)</f>
        <v>5966</v>
      </c>
      <c r="D1073">
        <f>SUM(D1067:D1072)</f>
        <v>2856</v>
      </c>
      <c r="E1073">
        <f>SUM(E1067:E1072)</f>
        <v>31</v>
      </c>
      <c r="F1073">
        <f>SUM(F1067:F1072)</f>
        <v>1525</v>
      </c>
      <c r="G1073" s="21">
        <f>SUM(G1067:G1072)</f>
        <v>4412</v>
      </c>
      <c r="H1073" s="20"/>
      <c r="I1073" s="18">
        <f>SUM(I1067:I1072)</f>
        <v>1343</v>
      </c>
      <c r="J1073">
        <f>SUM(J1067:J1072)</f>
        <v>345</v>
      </c>
      <c r="K1073">
        <f>SUM(K1067:K1072)</f>
        <v>4</v>
      </c>
      <c r="L1073">
        <f>SUM(L1067:L1072)</f>
        <v>189</v>
      </c>
      <c r="M1073" s="21">
        <f>SUM(M1067:M1072)</f>
        <v>538</v>
      </c>
      <c r="N1073" s="20"/>
      <c r="O1073" s="18">
        <f t="shared" si="225"/>
        <v>7309</v>
      </c>
      <c r="P1073">
        <f t="shared" si="225"/>
        <v>3201</v>
      </c>
      <c r="Q1073">
        <f t="shared" si="225"/>
        <v>35</v>
      </c>
      <c r="R1073">
        <f t="shared" si="225"/>
        <v>1714</v>
      </c>
      <c r="S1073" s="21">
        <f t="shared" si="225"/>
        <v>4950</v>
      </c>
    </row>
    <row r="1074" spans="1:19" ht="12.75">
      <c r="A1074" s="1" t="s">
        <v>899</v>
      </c>
      <c r="C1074" s="18"/>
      <c r="G1074" s="21"/>
      <c r="H1074" s="20"/>
      <c r="I1074" s="18"/>
      <c r="M1074" s="21"/>
      <c r="N1074" s="20"/>
      <c r="O1074" s="18"/>
      <c r="S1074" s="21"/>
    </row>
    <row r="1075" spans="2:19" ht="12.75">
      <c r="B1075" t="s">
        <v>11</v>
      </c>
      <c r="C1075" s="18">
        <v>3614</v>
      </c>
      <c r="D1075">
        <v>1933</v>
      </c>
      <c r="E1075">
        <v>37</v>
      </c>
      <c r="F1075">
        <v>1456</v>
      </c>
      <c r="G1075" s="21">
        <f>SUM(D1075:F1075)</f>
        <v>3426</v>
      </c>
      <c r="H1075" s="20"/>
      <c r="I1075" s="18">
        <v>1693</v>
      </c>
      <c r="J1075">
        <v>213</v>
      </c>
      <c r="K1075">
        <v>5</v>
      </c>
      <c r="L1075">
        <v>263</v>
      </c>
      <c r="M1075" s="21">
        <f>SUM(J1075:L1075)</f>
        <v>481</v>
      </c>
      <c r="N1075" s="20"/>
      <c r="O1075" s="18">
        <f aca="true" t="shared" si="226" ref="O1075:S1079">C1075+I1075</f>
        <v>5307</v>
      </c>
      <c r="P1075">
        <f t="shared" si="226"/>
        <v>2146</v>
      </c>
      <c r="Q1075">
        <f t="shared" si="226"/>
        <v>42</v>
      </c>
      <c r="R1075">
        <f t="shared" si="226"/>
        <v>1719</v>
      </c>
      <c r="S1075" s="21">
        <f t="shared" si="226"/>
        <v>3907</v>
      </c>
    </row>
    <row r="1076" spans="2:19" ht="12.75">
      <c r="B1076" t="s">
        <v>900</v>
      </c>
      <c r="C1076" s="18">
        <v>41</v>
      </c>
      <c r="D1076">
        <v>42</v>
      </c>
      <c r="E1076">
        <v>0</v>
      </c>
      <c r="F1076">
        <v>42</v>
      </c>
      <c r="G1076" s="21">
        <f>SUM(D1076:F1076)</f>
        <v>84</v>
      </c>
      <c r="H1076" s="20"/>
      <c r="I1076" s="18">
        <v>78</v>
      </c>
      <c r="J1076">
        <v>44</v>
      </c>
      <c r="K1076">
        <v>0</v>
      </c>
      <c r="L1076">
        <v>25</v>
      </c>
      <c r="M1076" s="21">
        <f>SUM(J1076:L1076)</f>
        <v>69</v>
      </c>
      <c r="N1076" s="20"/>
      <c r="O1076" s="18">
        <f t="shared" si="226"/>
        <v>119</v>
      </c>
      <c r="P1076">
        <f t="shared" si="226"/>
        <v>86</v>
      </c>
      <c r="Q1076">
        <f t="shared" si="226"/>
        <v>0</v>
      </c>
      <c r="R1076">
        <f t="shared" si="226"/>
        <v>67</v>
      </c>
      <c r="S1076" s="21">
        <f t="shared" si="226"/>
        <v>153</v>
      </c>
    </row>
    <row r="1077" spans="2:19" ht="12.75">
      <c r="B1077" t="s">
        <v>901</v>
      </c>
      <c r="C1077" s="18">
        <v>41</v>
      </c>
      <c r="D1077">
        <v>50</v>
      </c>
      <c r="E1077">
        <v>3</v>
      </c>
      <c r="F1077">
        <v>40</v>
      </c>
      <c r="G1077" s="21">
        <f>SUM(D1077:F1077)</f>
        <v>93</v>
      </c>
      <c r="H1077" s="20"/>
      <c r="I1077" s="18">
        <v>478</v>
      </c>
      <c r="J1077">
        <v>119</v>
      </c>
      <c r="K1077">
        <v>0</v>
      </c>
      <c r="L1077">
        <v>39</v>
      </c>
      <c r="M1077" s="21">
        <f>SUM(J1077:L1077)</f>
        <v>158</v>
      </c>
      <c r="N1077" s="20"/>
      <c r="O1077" s="18">
        <f t="shared" si="226"/>
        <v>519</v>
      </c>
      <c r="P1077">
        <f t="shared" si="226"/>
        <v>169</v>
      </c>
      <c r="Q1077">
        <f t="shared" si="226"/>
        <v>3</v>
      </c>
      <c r="R1077">
        <f t="shared" si="226"/>
        <v>79</v>
      </c>
      <c r="S1077" s="21">
        <f t="shared" si="226"/>
        <v>251</v>
      </c>
    </row>
    <row r="1078" spans="1:19" s="2" customFormat="1" ht="12.75">
      <c r="A1078" s="22"/>
      <c r="B1078" s="23" t="s">
        <v>902</v>
      </c>
      <c r="C1078" s="24">
        <v>17</v>
      </c>
      <c r="D1078" s="25">
        <v>24</v>
      </c>
      <c r="E1078" s="25">
        <v>0</v>
      </c>
      <c r="F1078" s="25">
        <v>15</v>
      </c>
      <c r="G1078" s="25">
        <f>SUM(D1078:F1078)</f>
        <v>39</v>
      </c>
      <c r="H1078" s="21"/>
      <c r="I1078" s="24">
        <v>135</v>
      </c>
      <c r="J1078" s="25">
        <v>34</v>
      </c>
      <c r="K1078" s="25">
        <v>0</v>
      </c>
      <c r="L1078" s="25">
        <v>14</v>
      </c>
      <c r="M1078" s="25">
        <f>SUM(J1078:L1078)</f>
        <v>48</v>
      </c>
      <c r="N1078" s="21"/>
      <c r="O1078" s="24">
        <f t="shared" si="226"/>
        <v>152</v>
      </c>
      <c r="P1078" s="25">
        <f t="shared" si="226"/>
        <v>58</v>
      </c>
      <c r="Q1078" s="25">
        <f t="shared" si="226"/>
        <v>0</v>
      </c>
      <c r="R1078" s="25">
        <f t="shared" si="226"/>
        <v>29</v>
      </c>
      <c r="S1078" s="25">
        <f t="shared" si="226"/>
        <v>87</v>
      </c>
    </row>
    <row r="1079" spans="2:19" ht="12.75">
      <c r="B1079" t="s">
        <v>25</v>
      </c>
      <c r="C1079" s="18">
        <f>SUM(C1075:C1078)</f>
        <v>3713</v>
      </c>
      <c r="D1079">
        <f>SUM(D1075:D1078)</f>
        <v>2049</v>
      </c>
      <c r="E1079">
        <f>SUM(E1075:E1078)</f>
        <v>40</v>
      </c>
      <c r="F1079">
        <f>SUM(F1075:F1078)</f>
        <v>1553</v>
      </c>
      <c r="G1079" s="21">
        <f>SUM(G1075:G1078)</f>
        <v>3642</v>
      </c>
      <c r="H1079" s="20"/>
      <c r="I1079" s="18">
        <f>SUM(I1075:I1078)</f>
        <v>2384</v>
      </c>
      <c r="J1079">
        <f>SUM(J1075:J1078)</f>
        <v>410</v>
      </c>
      <c r="K1079">
        <f>SUM(K1075:K1078)</f>
        <v>5</v>
      </c>
      <c r="L1079">
        <f>SUM(L1075:L1078)</f>
        <v>341</v>
      </c>
      <c r="M1079" s="21">
        <f>SUM(M1075:M1078)</f>
        <v>756</v>
      </c>
      <c r="N1079" s="20"/>
      <c r="O1079" s="18">
        <f t="shared" si="226"/>
        <v>6097</v>
      </c>
      <c r="P1079">
        <f t="shared" si="226"/>
        <v>2459</v>
      </c>
      <c r="Q1079">
        <f t="shared" si="226"/>
        <v>45</v>
      </c>
      <c r="R1079">
        <f t="shared" si="226"/>
        <v>1894</v>
      </c>
      <c r="S1079" s="21">
        <f t="shared" si="226"/>
        <v>4398</v>
      </c>
    </row>
    <row r="1080" spans="1:19" ht="12.75">
      <c r="A1080" s="1" t="s">
        <v>903</v>
      </c>
      <c r="C1080" s="18"/>
      <c r="G1080" s="21"/>
      <c r="H1080" s="20"/>
      <c r="I1080" s="18"/>
      <c r="M1080" s="21"/>
      <c r="N1080" s="20"/>
      <c r="O1080" s="18"/>
      <c r="S1080" s="21"/>
    </row>
    <row r="1081" spans="2:19" ht="12.75">
      <c r="B1081" t="s">
        <v>11</v>
      </c>
      <c r="C1081" s="18">
        <v>6933</v>
      </c>
      <c r="D1081">
        <v>2421</v>
      </c>
      <c r="E1081">
        <v>59</v>
      </c>
      <c r="F1081">
        <v>1941</v>
      </c>
      <c r="G1081" s="21">
        <f aca="true" t="shared" si="227" ref="G1081:G1087">SUM(D1081:F1081)</f>
        <v>4421</v>
      </c>
      <c r="H1081" s="20"/>
      <c r="I1081" s="18">
        <v>2288</v>
      </c>
      <c r="J1081">
        <v>112</v>
      </c>
      <c r="K1081">
        <v>5</v>
      </c>
      <c r="L1081">
        <v>116</v>
      </c>
      <c r="M1081" s="21">
        <f aca="true" t="shared" si="228" ref="M1081:M1087">SUM(J1081:L1081)</f>
        <v>233</v>
      </c>
      <c r="N1081" s="20"/>
      <c r="O1081" s="18">
        <f aca="true" t="shared" si="229" ref="O1081:S1088">C1081+I1081</f>
        <v>9221</v>
      </c>
      <c r="P1081">
        <f t="shared" si="229"/>
        <v>2533</v>
      </c>
      <c r="Q1081">
        <f t="shared" si="229"/>
        <v>64</v>
      </c>
      <c r="R1081">
        <f t="shared" si="229"/>
        <v>2057</v>
      </c>
      <c r="S1081" s="21">
        <f t="shared" si="229"/>
        <v>4654</v>
      </c>
    </row>
    <row r="1082" spans="2:19" ht="12.75">
      <c r="B1082" t="s">
        <v>904</v>
      </c>
      <c r="C1082" s="18">
        <v>397</v>
      </c>
      <c r="D1082">
        <v>104</v>
      </c>
      <c r="E1082">
        <v>2</v>
      </c>
      <c r="F1082">
        <v>95</v>
      </c>
      <c r="G1082" s="21">
        <f t="shared" si="227"/>
        <v>201</v>
      </c>
      <c r="H1082" s="20"/>
      <c r="I1082" s="18">
        <v>252</v>
      </c>
      <c r="J1082">
        <v>6</v>
      </c>
      <c r="K1082">
        <v>0</v>
      </c>
      <c r="L1082">
        <v>11</v>
      </c>
      <c r="M1082" s="21">
        <f t="shared" si="228"/>
        <v>17</v>
      </c>
      <c r="N1082" s="20"/>
      <c r="O1082" s="18">
        <f t="shared" si="229"/>
        <v>649</v>
      </c>
      <c r="P1082">
        <f t="shared" si="229"/>
        <v>110</v>
      </c>
      <c r="Q1082">
        <f t="shared" si="229"/>
        <v>2</v>
      </c>
      <c r="R1082">
        <f t="shared" si="229"/>
        <v>106</v>
      </c>
      <c r="S1082" s="21">
        <f t="shared" si="229"/>
        <v>218</v>
      </c>
    </row>
    <row r="1083" spans="2:19" ht="12.75">
      <c r="B1083" t="s">
        <v>905</v>
      </c>
      <c r="C1083" s="18">
        <v>951</v>
      </c>
      <c r="D1083">
        <v>490</v>
      </c>
      <c r="E1083">
        <v>13</v>
      </c>
      <c r="F1083">
        <v>316</v>
      </c>
      <c r="G1083" s="21">
        <f t="shared" si="227"/>
        <v>819</v>
      </c>
      <c r="H1083" s="20"/>
      <c r="I1083" s="18">
        <v>1144</v>
      </c>
      <c r="J1083">
        <v>56</v>
      </c>
      <c r="K1083">
        <v>3</v>
      </c>
      <c r="L1083">
        <v>70</v>
      </c>
      <c r="M1083" s="21">
        <f t="shared" si="228"/>
        <v>129</v>
      </c>
      <c r="N1083" s="20"/>
      <c r="O1083" s="18">
        <f t="shared" si="229"/>
        <v>2095</v>
      </c>
      <c r="P1083">
        <f t="shared" si="229"/>
        <v>546</v>
      </c>
      <c r="Q1083">
        <f t="shared" si="229"/>
        <v>16</v>
      </c>
      <c r="R1083">
        <f t="shared" si="229"/>
        <v>386</v>
      </c>
      <c r="S1083" s="21">
        <f t="shared" si="229"/>
        <v>948</v>
      </c>
    </row>
    <row r="1084" spans="2:19" ht="12.75">
      <c r="B1084" t="s">
        <v>906</v>
      </c>
      <c r="C1084" s="18">
        <v>49</v>
      </c>
      <c r="D1084">
        <v>25</v>
      </c>
      <c r="E1084">
        <v>0</v>
      </c>
      <c r="F1084">
        <v>20</v>
      </c>
      <c r="G1084" s="21">
        <f t="shared" si="227"/>
        <v>45</v>
      </c>
      <c r="H1084" s="20"/>
      <c r="I1084" s="18">
        <v>28</v>
      </c>
      <c r="J1084">
        <v>2</v>
      </c>
      <c r="K1084">
        <v>0</v>
      </c>
      <c r="L1084">
        <v>0</v>
      </c>
      <c r="M1084" s="21">
        <f t="shared" si="228"/>
        <v>2</v>
      </c>
      <c r="N1084" s="20"/>
      <c r="O1084" s="18">
        <f t="shared" si="229"/>
        <v>77</v>
      </c>
      <c r="P1084">
        <f t="shared" si="229"/>
        <v>27</v>
      </c>
      <c r="Q1084">
        <f t="shared" si="229"/>
        <v>0</v>
      </c>
      <c r="R1084">
        <f t="shared" si="229"/>
        <v>20</v>
      </c>
      <c r="S1084" s="21">
        <f t="shared" si="229"/>
        <v>47</v>
      </c>
    </row>
    <row r="1085" spans="2:19" ht="12.75">
      <c r="B1085" t="s">
        <v>907</v>
      </c>
      <c r="C1085" s="18">
        <v>4049</v>
      </c>
      <c r="D1085">
        <v>1718</v>
      </c>
      <c r="E1085">
        <v>42</v>
      </c>
      <c r="F1085">
        <v>951</v>
      </c>
      <c r="G1085" s="21">
        <f t="shared" si="227"/>
        <v>2711</v>
      </c>
      <c r="H1085" s="20"/>
      <c r="I1085" s="18">
        <v>2677</v>
      </c>
      <c r="J1085">
        <v>62</v>
      </c>
      <c r="K1085">
        <v>3</v>
      </c>
      <c r="L1085">
        <v>86</v>
      </c>
      <c r="M1085" s="21">
        <f t="shared" si="228"/>
        <v>151</v>
      </c>
      <c r="N1085" s="20"/>
      <c r="O1085" s="18">
        <f t="shared" si="229"/>
        <v>6726</v>
      </c>
      <c r="P1085">
        <f t="shared" si="229"/>
        <v>1780</v>
      </c>
      <c r="Q1085">
        <f t="shared" si="229"/>
        <v>45</v>
      </c>
      <c r="R1085">
        <f t="shared" si="229"/>
        <v>1037</v>
      </c>
      <c r="S1085" s="21">
        <f t="shared" si="229"/>
        <v>2862</v>
      </c>
    </row>
    <row r="1086" spans="2:19" ht="12.75">
      <c r="B1086" t="s">
        <v>908</v>
      </c>
      <c r="C1086" s="18">
        <v>64</v>
      </c>
      <c r="D1086">
        <v>58</v>
      </c>
      <c r="E1086">
        <v>0</v>
      </c>
      <c r="F1086">
        <v>68</v>
      </c>
      <c r="G1086" s="21">
        <f t="shared" si="227"/>
        <v>126</v>
      </c>
      <c r="H1086" s="20"/>
      <c r="I1086" s="18">
        <v>204</v>
      </c>
      <c r="J1086">
        <v>16</v>
      </c>
      <c r="K1086">
        <v>0</v>
      </c>
      <c r="L1086">
        <v>15</v>
      </c>
      <c r="M1086" s="21">
        <f t="shared" si="228"/>
        <v>31</v>
      </c>
      <c r="N1086" s="20"/>
      <c r="O1086" s="18">
        <f t="shared" si="229"/>
        <v>268</v>
      </c>
      <c r="P1086">
        <f t="shared" si="229"/>
        <v>74</v>
      </c>
      <c r="Q1086">
        <f t="shared" si="229"/>
        <v>0</v>
      </c>
      <c r="R1086">
        <f t="shared" si="229"/>
        <v>83</v>
      </c>
      <c r="S1086" s="21">
        <f t="shared" si="229"/>
        <v>157</v>
      </c>
    </row>
    <row r="1087" spans="1:19" s="2" customFormat="1" ht="12.75">
      <c r="A1087" s="22"/>
      <c r="B1087" s="23" t="s">
        <v>909</v>
      </c>
      <c r="C1087" s="24">
        <v>138</v>
      </c>
      <c r="D1087" s="25">
        <v>83</v>
      </c>
      <c r="E1087" s="25">
        <v>2</v>
      </c>
      <c r="F1087" s="25">
        <v>53</v>
      </c>
      <c r="G1087" s="25">
        <f t="shared" si="227"/>
        <v>138</v>
      </c>
      <c r="H1087" s="21"/>
      <c r="I1087" s="24">
        <v>192</v>
      </c>
      <c r="J1087" s="25">
        <v>10</v>
      </c>
      <c r="K1087" s="25">
        <v>0</v>
      </c>
      <c r="L1087" s="25">
        <v>20</v>
      </c>
      <c r="M1087" s="25">
        <f t="shared" si="228"/>
        <v>30</v>
      </c>
      <c r="N1087" s="21"/>
      <c r="O1087" s="24">
        <f t="shared" si="229"/>
        <v>330</v>
      </c>
      <c r="P1087" s="25">
        <f t="shared" si="229"/>
        <v>93</v>
      </c>
      <c r="Q1087" s="25">
        <f t="shared" si="229"/>
        <v>2</v>
      </c>
      <c r="R1087" s="25">
        <f t="shared" si="229"/>
        <v>73</v>
      </c>
      <c r="S1087" s="25">
        <f t="shared" si="229"/>
        <v>168</v>
      </c>
    </row>
    <row r="1088" spans="2:19" ht="12.75">
      <c r="B1088" t="s">
        <v>25</v>
      </c>
      <c r="C1088" s="18">
        <f>SUM(C1081:C1087)</f>
        <v>12581</v>
      </c>
      <c r="D1088">
        <f>SUM(D1081:D1087)</f>
        <v>4899</v>
      </c>
      <c r="E1088">
        <f>SUM(E1081:E1087)</f>
        <v>118</v>
      </c>
      <c r="F1088">
        <f>SUM(F1081:F1087)</f>
        <v>3444</v>
      </c>
      <c r="G1088" s="21">
        <f>SUM(G1081:G1087)</f>
        <v>8461</v>
      </c>
      <c r="H1088" s="20"/>
      <c r="I1088" s="18">
        <f>SUM(I1081:I1087)</f>
        <v>6785</v>
      </c>
      <c r="J1088">
        <f>SUM(J1081:J1087)</f>
        <v>264</v>
      </c>
      <c r="K1088">
        <f>SUM(K1081:K1087)</f>
        <v>11</v>
      </c>
      <c r="L1088">
        <f>SUM(L1081:L1087)</f>
        <v>318</v>
      </c>
      <c r="M1088" s="21">
        <f>SUM(M1081:M1087)</f>
        <v>593</v>
      </c>
      <c r="N1088" s="20"/>
      <c r="O1088" s="18">
        <f t="shared" si="229"/>
        <v>19366</v>
      </c>
      <c r="P1088">
        <f t="shared" si="229"/>
        <v>5163</v>
      </c>
      <c r="Q1088">
        <f t="shared" si="229"/>
        <v>129</v>
      </c>
      <c r="R1088">
        <f t="shared" si="229"/>
        <v>3762</v>
      </c>
      <c r="S1088" s="21">
        <f t="shared" si="229"/>
        <v>9054</v>
      </c>
    </row>
    <row r="1089" spans="1:19" ht="12.75">
      <c r="A1089" s="1" t="s">
        <v>910</v>
      </c>
      <c r="C1089" s="18"/>
      <c r="G1089" s="21"/>
      <c r="H1089" s="20"/>
      <c r="I1089" s="18"/>
      <c r="M1089" s="21"/>
      <c r="N1089" s="20"/>
      <c r="O1089" s="18"/>
      <c r="S1089" s="21"/>
    </row>
    <row r="1090" spans="2:19" ht="12.75">
      <c r="B1090" t="s">
        <v>11</v>
      </c>
      <c r="C1090" s="18">
        <v>8494</v>
      </c>
      <c r="D1090">
        <v>3208</v>
      </c>
      <c r="E1090">
        <v>69</v>
      </c>
      <c r="F1090">
        <v>2318</v>
      </c>
      <c r="G1090" s="21">
        <f aca="true" t="shared" si="230" ref="G1090:G1097">SUM(D1090:F1090)</f>
        <v>5595</v>
      </c>
      <c r="H1090" s="20"/>
      <c r="I1090" s="18">
        <v>2574</v>
      </c>
      <c r="J1090">
        <v>31</v>
      </c>
      <c r="K1090">
        <v>3</v>
      </c>
      <c r="L1090">
        <v>30</v>
      </c>
      <c r="M1090" s="21">
        <f aca="true" t="shared" si="231" ref="M1090:M1097">SUM(J1090:L1090)</f>
        <v>64</v>
      </c>
      <c r="N1090" s="20"/>
      <c r="O1090" s="18">
        <f aca="true" t="shared" si="232" ref="O1090:S1098">C1090+I1090</f>
        <v>11068</v>
      </c>
      <c r="P1090">
        <f t="shared" si="232"/>
        <v>3239</v>
      </c>
      <c r="Q1090">
        <f t="shared" si="232"/>
        <v>72</v>
      </c>
      <c r="R1090">
        <f t="shared" si="232"/>
        <v>2348</v>
      </c>
      <c r="S1090" s="21">
        <f t="shared" si="232"/>
        <v>5659</v>
      </c>
    </row>
    <row r="1091" spans="2:19" ht="12.75">
      <c r="B1091" t="s">
        <v>911</v>
      </c>
      <c r="C1091" s="18">
        <v>1708</v>
      </c>
      <c r="D1091">
        <v>721</v>
      </c>
      <c r="E1091">
        <v>12</v>
      </c>
      <c r="F1091">
        <v>448</v>
      </c>
      <c r="G1091" s="21">
        <f t="shared" si="230"/>
        <v>1181</v>
      </c>
      <c r="H1091" s="20"/>
      <c r="I1091" s="18">
        <v>1862</v>
      </c>
      <c r="J1091">
        <v>25</v>
      </c>
      <c r="K1091">
        <v>0</v>
      </c>
      <c r="L1091">
        <v>35</v>
      </c>
      <c r="M1091" s="21">
        <f t="shared" si="231"/>
        <v>60</v>
      </c>
      <c r="N1091" s="20"/>
      <c r="O1091" s="18">
        <f t="shared" si="232"/>
        <v>3570</v>
      </c>
      <c r="P1091">
        <f t="shared" si="232"/>
        <v>746</v>
      </c>
      <c r="Q1091">
        <f t="shared" si="232"/>
        <v>12</v>
      </c>
      <c r="R1091">
        <f t="shared" si="232"/>
        <v>483</v>
      </c>
      <c r="S1091" s="21">
        <f t="shared" si="232"/>
        <v>1241</v>
      </c>
    </row>
    <row r="1092" spans="2:19" ht="12.75">
      <c r="B1092" t="s">
        <v>912</v>
      </c>
      <c r="C1092" s="18">
        <v>150</v>
      </c>
      <c r="D1092">
        <v>113</v>
      </c>
      <c r="E1092">
        <v>3</v>
      </c>
      <c r="F1092">
        <v>85</v>
      </c>
      <c r="G1092" s="21">
        <f t="shared" si="230"/>
        <v>201</v>
      </c>
      <c r="H1092" s="20"/>
      <c r="I1092" s="18">
        <v>429</v>
      </c>
      <c r="J1092">
        <v>12</v>
      </c>
      <c r="K1092">
        <v>2</v>
      </c>
      <c r="L1092">
        <v>18</v>
      </c>
      <c r="M1092" s="21">
        <f t="shared" si="231"/>
        <v>32</v>
      </c>
      <c r="N1092" s="20"/>
      <c r="O1092" s="18">
        <f t="shared" si="232"/>
        <v>579</v>
      </c>
      <c r="P1092">
        <f t="shared" si="232"/>
        <v>125</v>
      </c>
      <c r="Q1092">
        <f t="shared" si="232"/>
        <v>5</v>
      </c>
      <c r="R1092">
        <f t="shared" si="232"/>
        <v>103</v>
      </c>
      <c r="S1092" s="21">
        <f t="shared" si="232"/>
        <v>233</v>
      </c>
    </row>
    <row r="1093" spans="2:19" ht="12.75">
      <c r="B1093" t="s">
        <v>913</v>
      </c>
      <c r="C1093" s="18">
        <v>252</v>
      </c>
      <c r="D1093">
        <v>147</v>
      </c>
      <c r="E1093">
        <v>3</v>
      </c>
      <c r="F1093">
        <v>73</v>
      </c>
      <c r="G1093" s="21">
        <f t="shared" si="230"/>
        <v>223</v>
      </c>
      <c r="H1093" s="20"/>
      <c r="I1093" s="18">
        <v>512</v>
      </c>
      <c r="J1093">
        <v>0</v>
      </c>
      <c r="K1093">
        <v>0</v>
      </c>
      <c r="L1093">
        <v>3</v>
      </c>
      <c r="M1093" s="21">
        <f t="shared" si="231"/>
        <v>3</v>
      </c>
      <c r="N1093" s="20"/>
      <c r="O1093" s="18">
        <f t="shared" si="232"/>
        <v>764</v>
      </c>
      <c r="P1093">
        <f t="shared" si="232"/>
        <v>147</v>
      </c>
      <c r="Q1093">
        <f t="shared" si="232"/>
        <v>3</v>
      </c>
      <c r="R1093">
        <f t="shared" si="232"/>
        <v>76</v>
      </c>
      <c r="S1093" s="21">
        <f t="shared" si="232"/>
        <v>226</v>
      </c>
    </row>
    <row r="1094" spans="2:19" ht="12.75">
      <c r="B1094" t="s">
        <v>914</v>
      </c>
      <c r="C1094" s="18">
        <v>485</v>
      </c>
      <c r="D1094">
        <v>180</v>
      </c>
      <c r="E1094">
        <v>2</v>
      </c>
      <c r="F1094">
        <v>103</v>
      </c>
      <c r="G1094" s="21">
        <f t="shared" si="230"/>
        <v>285</v>
      </c>
      <c r="H1094" s="20"/>
      <c r="I1094" s="18">
        <v>799</v>
      </c>
      <c r="J1094">
        <v>6</v>
      </c>
      <c r="K1094">
        <v>1</v>
      </c>
      <c r="L1094">
        <v>8</v>
      </c>
      <c r="M1094" s="21">
        <f t="shared" si="231"/>
        <v>15</v>
      </c>
      <c r="N1094" s="20"/>
      <c r="O1094" s="18">
        <f t="shared" si="232"/>
        <v>1284</v>
      </c>
      <c r="P1094">
        <f t="shared" si="232"/>
        <v>186</v>
      </c>
      <c r="Q1094">
        <f t="shared" si="232"/>
        <v>3</v>
      </c>
      <c r="R1094">
        <f t="shared" si="232"/>
        <v>111</v>
      </c>
      <c r="S1094" s="21">
        <f t="shared" si="232"/>
        <v>300</v>
      </c>
    </row>
    <row r="1095" spans="2:19" ht="12.75">
      <c r="B1095" t="s">
        <v>915</v>
      </c>
      <c r="C1095" s="18">
        <v>117</v>
      </c>
      <c r="D1095">
        <v>118</v>
      </c>
      <c r="E1095">
        <v>3</v>
      </c>
      <c r="F1095">
        <v>97</v>
      </c>
      <c r="G1095" s="21">
        <f t="shared" si="230"/>
        <v>218</v>
      </c>
      <c r="H1095" s="20"/>
      <c r="I1095" s="18">
        <v>343</v>
      </c>
      <c r="J1095">
        <v>6</v>
      </c>
      <c r="K1095">
        <v>2</v>
      </c>
      <c r="L1095">
        <v>6</v>
      </c>
      <c r="M1095" s="21">
        <f t="shared" si="231"/>
        <v>14</v>
      </c>
      <c r="N1095" s="20"/>
      <c r="O1095" s="18">
        <f t="shared" si="232"/>
        <v>460</v>
      </c>
      <c r="P1095">
        <f t="shared" si="232"/>
        <v>124</v>
      </c>
      <c r="Q1095">
        <f t="shared" si="232"/>
        <v>5</v>
      </c>
      <c r="R1095">
        <f t="shared" si="232"/>
        <v>103</v>
      </c>
      <c r="S1095" s="21">
        <f t="shared" si="232"/>
        <v>232</v>
      </c>
    </row>
    <row r="1096" spans="2:19" ht="12.75">
      <c r="B1096" t="s">
        <v>916</v>
      </c>
      <c r="C1096" s="18">
        <v>166</v>
      </c>
      <c r="D1096">
        <v>156</v>
      </c>
      <c r="E1096">
        <v>5</v>
      </c>
      <c r="F1096">
        <v>156</v>
      </c>
      <c r="G1096" s="21">
        <f t="shared" si="230"/>
        <v>317</v>
      </c>
      <c r="H1096" s="20"/>
      <c r="I1096" s="18">
        <v>138</v>
      </c>
      <c r="J1096">
        <v>0</v>
      </c>
      <c r="K1096">
        <v>1</v>
      </c>
      <c r="L1096">
        <v>5</v>
      </c>
      <c r="M1096" s="21">
        <f t="shared" si="231"/>
        <v>6</v>
      </c>
      <c r="N1096" s="20"/>
      <c r="O1096" s="18">
        <f t="shared" si="232"/>
        <v>304</v>
      </c>
      <c r="P1096">
        <f t="shared" si="232"/>
        <v>156</v>
      </c>
      <c r="Q1096">
        <f t="shared" si="232"/>
        <v>6</v>
      </c>
      <c r="R1096">
        <f t="shared" si="232"/>
        <v>161</v>
      </c>
      <c r="S1096" s="21">
        <f t="shared" si="232"/>
        <v>323</v>
      </c>
    </row>
    <row r="1097" spans="1:19" s="2" customFormat="1" ht="12.75">
      <c r="A1097" s="22"/>
      <c r="B1097" s="23" t="s">
        <v>917</v>
      </c>
      <c r="C1097" s="24">
        <v>390</v>
      </c>
      <c r="D1097" s="25">
        <v>241</v>
      </c>
      <c r="E1097" s="25">
        <v>5</v>
      </c>
      <c r="F1097" s="25">
        <v>195</v>
      </c>
      <c r="G1097" s="25">
        <f t="shared" si="230"/>
        <v>441</v>
      </c>
      <c r="H1097" s="21"/>
      <c r="I1097" s="24">
        <v>651</v>
      </c>
      <c r="J1097" s="25">
        <v>21</v>
      </c>
      <c r="K1097" s="25">
        <v>2</v>
      </c>
      <c r="L1097" s="25">
        <v>10</v>
      </c>
      <c r="M1097" s="25">
        <f t="shared" si="231"/>
        <v>33</v>
      </c>
      <c r="N1097" s="21"/>
      <c r="O1097" s="24">
        <f t="shared" si="232"/>
        <v>1041</v>
      </c>
      <c r="P1097" s="25">
        <f t="shared" si="232"/>
        <v>262</v>
      </c>
      <c r="Q1097" s="25">
        <f t="shared" si="232"/>
        <v>7</v>
      </c>
      <c r="R1097" s="25">
        <f t="shared" si="232"/>
        <v>205</v>
      </c>
      <c r="S1097" s="25">
        <f t="shared" si="232"/>
        <v>474</v>
      </c>
    </row>
    <row r="1098" spans="2:19" ht="12.75">
      <c r="B1098" t="s">
        <v>25</v>
      </c>
      <c r="C1098" s="18">
        <f>SUM(C1090:C1097)</f>
        <v>11762</v>
      </c>
      <c r="D1098">
        <f>SUM(D1090:D1097)</f>
        <v>4884</v>
      </c>
      <c r="E1098">
        <f>SUM(E1090:E1097)</f>
        <v>102</v>
      </c>
      <c r="F1098">
        <f>SUM(F1090:F1097)</f>
        <v>3475</v>
      </c>
      <c r="G1098" s="21">
        <f>SUM(G1090:G1097)</f>
        <v>8461</v>
      </c>
      <c r="H1098" s="20"/>
      <c r="I1098" s="18">
        <f>SUM(I1090:I1097)</f>
        <v>7308</v>
      </c>
      <c r="J1098">
        <f>SUM(J1090:J1097)</f>
        <v>101</v>
      </c>
      <c r="K1098">
        <f>SUM(K1090:K1097)</f>
        <v>11</v>
      </c>
      <c r="L1098">
        <f>SUM(L1090:L1097)</f>
        <v>115</v>
      </c>
      <c r="M1098" s="21">
        <f>SUM(M1090:M1097)</f>
        <v>227</v>
      </c>
      <c r="N1098" s="20"/>
      <c r="O1098" s="18">
        <f t="shared" si="232"/>
        <v>19070</v>
      </c>
      <c r="P1098">
        <f t="shared" si="232"/>
        <v>4985</v>
      </c>
      <c r="Q1098">
        <f t="shared" si="232"/>
        <v>113</v>
      </c>
      <c r="R1098">
        <f t="shared" si="232"/>
        <v>3590</v>
      </c>
      <c r="S1098" s="21">
        <f t="shared" si="232"/>
        <v>8688</v>
      </c>
    </row>
    <row r="1099" spans="1:19" s="2" customFormat="1" ht="12.75">
      <c r="A1099" s="22" t="s">
        <v>918</v>
      </c>
      <c r="B1099" s="23"/>
      <c r="C1099" s="24"/>
      <c r="D1099" s="25"/>
      <c r="E1099" s="25"/>
      <c r="F1099" s="25"/>
      <c r="G1099" s="25"/>
      <c r="H1099" s="21"/>
      <c r="I1099" s="24"/>
      <c r="J1099" s="25"/>
      <c r="K1099" s="25"/>
      <c r="L1099" s="25"/>
      <c r="M1099" s="25"/>
      <c r="N1099" s="21"/>
      <c r="O1099" s="24"/>
      <c r="P1099" s="25"/>
      <c r="Q1099" s="25"/>
      <c r="R1099" s="25"/>
      <c r="S1099" s="25"/>
    </row>
    <row r="1100" spans="1:19" s="2" customFormat="1" ht="12.75">
      <c r="A1100" s="22"/>
      <c r="B1100" s="23" t="s">
        <v>25</v>
      </c>
      <c r="C1100" s="24">
        <v>204</v>
      </c>
      <c r="D1100" s="25">
        <v>11</v>
      </c>
      <c r="E1100" s="25">
        <v>0</v>
      </c>
      <c r="F1100" s="25">
        <v>0</v>
      </c>
      <c r="G1100" s="25">
        <f>SUM(D1100:F1100)</f>
        <v>11</v>
      </c>
      <c r="H1100" s="25"/>
      <c r="I1100" s="24">
        <v>0</v>
      </c>
      <c r="J1100" s="25">
        <v>0</v>
      </c>
      <c r="K1100" s="25">
        <v>0</v>
      </c>
      <c r="L1100" s="25">
        <v>0</v>
      </c>
      <c r="M1100" s="25">
        <f>SUM(J1100:L1100)</f>
        <v>0</v>
      </c>
      <c r="N1100" s="25"/>
      <c r="O1100" s="24">
        <f aca="true" t="shared" si="233" ref="O1100:S1101">C1100+I1100</f>
        <v>204</v>
      </c>
      <c r="P1100" s="25">
        <f t="shared" si="233"/>
        <v>11</v>
      </c>
      <c r="Q1100" s="25">
        <f t="shared" si="233"/>
        <v>0</v>
      </c>
      <c r="R1100" s="25">
        <f t="shared" si="233"/>
        <v>0</v>
      </c>
      <c r="S1100" s="25">
        <f t="shared" si="233"/>
        <v>11</v>
      </c>
    </row>
    <row r="1101" spans="1:19" ht="12.75">
      <c r="A1101" s="1" t="s">
        <v>919</v>
      </c>
      <c r="C1101" s="2">
        <f>C22+C33+C53+C63+C72+C99+C116+C126+C145+C166+C176+C186+C195+C206+C219+C239+C253+C268+C284+C404+C392+C377+C356+C345+C332+C321+C305+C884+C873+C854+C843+C834+C817+C802+C788+C767+C759+C749+C741+C727+C715+C703+C685+C669+C654+C620+C612+C603+C593+C574+C552+C542+C511+C477+C465+C450+C436+C430+C422+C1098+C1088+C1073+C1065+C1057+C1051+C1043+C1037+C1028+C1020+C1009+C1001+C996+C987+C979+C963+C949+C941+C928+C918+C898+C1079+C1100</f>
        <v>2329901</v>
      </c>
      <c r="D1101" s="20">
        <f>D22+D33+D53+D63+D72+D99+D116+D126+D145+D166+D176+D186+D195+D206+D219+D239+D253+D268+D284+D404+D392+D377+D356+D345+D332+D321+D305+D884+D873+D854+D843+D834+D817+D802+D788+D767+D759+D749+D741+D727+D715+D703+D685+D669+D654+D620+D612+D603+D593+D574+D552+D542+D511+D477+D465+D450+D436+D430+D422+D1098+D1088+D1073+D1065+D1057+D1051+D1043+D1037+D1028+D1020+D1009+D1001+D996+D987+D979+D963+D949+D941+D928+D918+D898+D1079+D1100</f>
        <v>820781</v>
      </c>
      <c r="E1101">
        <f>E22+E33+E53+E63+E72+E99+E116+E126+E145+E166+E176+E186+E195+E206+E219+E239+E253+E268+E284+E404+E392+E377+E356+E345+E332+E321+E305+E884+E873+E854+E843+E834+E817+E802+E788+E767+E759+E749+E741+E727+E715+E703+E685+E669+E654+E620+E612+E603+E593+E574+E552+E542+E511+E477+E465+E450+E436+E430+E422+E1098+E1088+E1073+E1065+E1057+E1051+E1043+E1037+E1028+E1020+E1009+E1001+E996+E987+E979+E963+E949+E941+E928+E918+E898+E1079+E1100</f>
        <v>14222</v>
      </c>
      <c r="F1101">
        <f>F22+F33+F53+F63+F72+F99+F116+F126+F145+F166+F176+F186+F195+F206+F219+F239+F253+F268+F284+F404+F392+F377+F356+F345+F332+F321+F305+F884+F873+F854+F843+F834+F817+F802+F788+F767+F759+F749+F741+F727+F715+F703+F685+F669+F654+F620+F612+F603+F593+F574+F552+F542+F511+F477+F465+F450+F436+F430+F422+F1098+F1088+F1073+F1065+F1057+F1051+F1043+F1037+F1028+F1020+F1009+F1001+F996+F987+F979+F963+F949+F941+F928+F918+F898+F1079+F1100</f>
        <v>540678</v>
      </c>
      <c r="G1101" s="21">
        <f>SUM(D1101:F1101)</f>
        <v>1375681</v>
      </c>
      <c r="I1101" s="2">
        <f>I22+I33+I53+I63+I72+I99+I116+I126+I145+I166+I176+I186+I195+I206+I219+I239+I253+I268+I284+I404+I392+I377+I356+I345+I332+I321+I305+I884+I873+I854+I843+I834+I817+I802+I788+I767+I759+I749+I741+I727+I715+I703+I685+I669+I654+I620+I612+I603+I593+I574+I552+I542+I511+I477+I465+I450+I436+I430+I422+I1098+I1088+I1073+I1065+I1057+I1051+I1043+I1037+I1028+I1020+I1009+I1001+I996+I987+I979+I963+I949+I941+I928+I918+I898+I1079+I1100</f>
        <v>1023213</v>
      </c>
      <c r="J1101" s="20">
        <f>J22+J33+J53+J63+J72+J99+J116+J126+J145+J166+J176+J186+J195+J206+J219+J239+J253+J268+J284+J404+J392+J377+J356+J345+J332+J321+J305+J884+J873+J854+J843+J834+J817+J802+J788+J767+J759+J749+J741+J727+J715+J703+J685+J669+J654+J620+J612+J603+J593+J574+J552+J542+J511+J477+J465+J450+J436+J430+J422+J1098+J1088+J1073+J1065+J1057+J1051+J1043+J1037+J1028+J1020+J1009+J1001+J996+J987+J979+J963+J949+J941+J928+J918+J898+J1079+J1100</f>
        <v>143037</v>
      </c>
      <c r="K1101">
        <f>K22+K33+K53+K63+K72+K99+K116+K126+K145+K166+K176+K186+K195+K206+K219+K239+K253+K268+K284+K404+K392+K377+K356+K345+K332+K321+K305+K884+K873+K854+K843+K834+K817+K802+K788+K767+K759+K749+K741+K727+K715+K703+K685+K669+K654+K620+K612+K603+K593+K574+K552+K542+K511+K477+K465+K450+K436+K430+K422+K1098+K1088+K1073+K1065+K1057+K1051+K1043+K1037+K1028+K1020+K1009+K1001+K996+K987+K979+K963+K949+K941+K928+K918+K898+K1079+K1100</f>
        <v>1875</v>
      </c>
      <c r="L1101" s="20">
        <f>L22+L33+L53+L63+L72+L99+L116+L126+L145+L166+L176+L186+L195+L206+L219+L239+L253+L268+L284+L404+L392+L377+L356+L345+L332+L321+L305+L884+L873+L854+L843+L834+L817+L802+L788+L767+L759+L749+L741+L727+L715+L703+L685+L669+L654+L620+L612+L603+L593+L574+L552+L542+L511+L477+L465+L450+L436+L430+L422+L1098+L1088+L1073+L1065+L1057+L1051+L1043+L1037+L1028+L1020+L1009+L1001+L996+L987+L979+L963+L949+L941+L928+L918+L898+L1079+L1100</f>
        <v>79701</v>
      </c>
      <c r="M1101" s="2">
        <f>SUM(J1101:L1101)</f>
        <v>224613</v>
      </c>
      <c r="O1101" s="2">
        <f t="shared" si="233"/>
        <v>3353114</v>
      </c>
      <c r="P1101">
        <f t="shared" si="233"/>
        <v>963818</v>
      </c>
      <c r="Q1101">
        <f t="shared" si="233"/>
        <v>16097</v>
      </c>
      <c r="R1101">
        <f t="shared" si="233"/>
        <v>620379</v>
      </c>
      <c r="S1101" s="2">
        <f t="shared" si="233"/>
        <v>1600294</v>
      </c>
    </row>
    <row r="1102" spans="3:19" ht="12.75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4:19" ht="12.75">
      <c r="D1103" s="20"/>
      <c r="E1103" s="20"/>
      <c r="F1103" s="20"/>
      <c r="G1103" s="29"/>
      <c r="H1103" s="20"/>
      <c r="I1103" s="29"/>
      <c r="J1103" s="20"/>
      <c r="K1103" s="20"/>
      <c r="L1103" s="20"/>
      <c r="M1103" s="29"/>
      <c r="N1103" s="20"/>
      <c r="O1103" s="29"/>
      <c r="P1103" s="20"/>
      <c r="Q1103" s="20"/>
      <c r="R1103" s="20"/>
      <c r="S1103" s="29"/>
    </row>
    <row r="1104" ht="12.75">
      <c r="C1104" s="21"/>
    </row>
    <row r="1105" ht="12.75">
      <c r="C1105" s="21"/>
    </row>
  </sheetData>
  <mergeCells count="7">
    <mergeCell ref="A1:K1"/>
    <mergeCell ref="C3:G3"/>
    <mergeCell ref="I3:M3"/>
    <mergeCell ref="O3:S3"/>
    <mergeCell ref="D4:G4"/>
    <mergeCell ref="J4:M4"/>
    <mergeCell ref="P4:S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5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" sqref="M1"/>
    </sheetView>
  </sheetViews>
  <sheetFormatPr defaultColWidth="9.00390625" defaultRowHeight="12.75"/>
  <cols>
    <col min="1" max="1" width="13.625" style="1" customWidth="1"/>
    <col min="2" max="2" width="18.125" style="0" customWidth="1"/>
    <col min="3" max="3" width="13.75390625" style="2" customWidth="1"/>
    <col min="4" max="6" width="11.75390625" style="0" customWidth="1"/>
    <col min="7" max="7" width="10.125" style="2" customWidth="1"/>
    <col min="8" max="8" width="3.25390625" style="0" customWidth="1"/>
    <col min="9" max="9" width="13.75390625" style="2" customWidth="1"/>
    <col min="13" max="13" width="9.125" style="2" customWidth="1"/>
    <col min="14" max="14" width="3.25390625" style="0" customWidth="1"/>
    <col min="15" max="15" width="13.75390625" style="2" customWidth="1"/>
    <col min="16" max="16" width="10.75390625" style="0" customWidth="1"/>
    <col min="19" max="19" width="10.25390625" style="2" customWidth="1"/>
  </cols>
  <sheetData>
    <row r="1" spans="1:19" s="3" customFormat="1" ht="33" customHeight="1">
      <c r="A1" s="32" t="s">
        <v>923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M1" s="4"/>
      <c r="O1" s="4"/>
      <c r="S1" s="4"/>
    </row>
    <row r="2" spans="2:15" ht="12.75">
      <c r="B2" s="5"/>
      <c r="C2" s="5"/>
      <c r="I2" s="5"/>
      <c r="O2" s="5"/>
    </row>
    <row r="3" spans="1:19" ht="12.75">
      <c r="A3" s="6"/>
      <c r="B3" s="7"/>
      <c r="C3" s="30" t="s">
        <v>0</v>
      </c>
      <c r="D3" s="30"/>
      <c r="E3" s="30"/>
      <c r="F3" s="30"/>
      <c r="G3" s="30"/>
      <c r="H3" s="8"/>
      <c r="I3" s="30" t="s">
        <v>1</v>
      </c>
      <c r="J3" s="30"/>
      <c r="K3" s="30"/>
      <c r="L3" s="30"/>
      <c r="M3" s="30"/>
      <c r="N3" s="8"/>
      <c r="O3" s="30" t="s">
        <v>2</v>
      </c>
      <c r="P3" s="30"/>
      <c r="Q3" s="30"/>
      <c r="R3" s="30"/>
      <c r="S3" s="30"/>
    </row>
    <row r="4" spans="1:19" ht="12.75">
      <c r="A4" s="9"/>
      <c r="B4" s="10"/>
      <c r="C4" s="11"/>
      <c r="D4" s="31" t="s">
        <v>3</v>
      </c>
      <c r="E4" s="31"/>
      <c r="F4" s="31"/>
      <c r="G4" s="31"/>
      <c r="H4" s="1"/>
      <c r="I4" s="11"/>
      <c r="J4" s="31" t="s">
        <v>3</v>
      </c>
      <c r="K4" s="31"/>
      <c r="L4" s="31"/>
      <c r="M4" s="31"/>
      <c r="N4" s="1"/>
      <c r="O4" s="11"/>
      <c r="P4" s="31" t="s">
        <v>3</v>
      </c>
      <c r="Q4" s="31"/>
      <c r="R4" s="31"/>
      <c r="S4" s="31"/>
    </row>
    <row r="5" spans="1:19" ht="25.5">
      <c r="A5" s="9" t="s">
        <v>4</v>
      </c>
      <c r="B5" s="9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2</v>
      </c>
      <c r="H5" s="13"/>
      <c r="I5" s="12" t="s">
        <v>6</v>
      </c>
      <c r="J5" s="12" t="s">
        <v>7</v>
      </c>
      <c r="K5" s="12" t="s">
        <v>8</v>
      </c>
      <c r="L5" s="12" t="s">
        <v>9</v>
      </c>
      <c r="M5" s="12" t="s">
        <v>2</v>
      </c>
      <c r="N5" s="13"/>
      <c r="O5" s="12" t="s">
        <v>6</v>
      </c>
      <c r="P5" s="12" t="s">
        <v>7</v>
      </c>
      <c r="Q5" s="12" t="s">
        <v>8</v>
      </c>
      <c r="R5" s="12" t="s">
        <v>9</v>
      </c>
      <c r="S5" s="12" t="s">
        <v>2</v>
      </c>
    </row>
    <row r="6" spans="1:19" ht="12.75">
      <c r="A6" s="14"/>
      <c r="B6" s="15"/>
      <c r="C6" s="16"/>
      <c r="D6" s="17"/>
      <c r="E6" s="15"/>
      <c r="F6" s="15"/>
      <c r="G6" s="11"/>
      <c r="I6" s="11"/>
      <c r="J6" s="15"/>
      <c r="K6" s="15"/>
      <c r="L6" s="15"/>
      <c r="M6" s="11"/>
      <c r="O6" s="16"/>
      <c r="P6" s="15"/>
      <c r="Q6" s="15"/>
      <c r="R6" s="15"/>
      <c r="S6" s="11"/>
    </row>
    <row r="7" spans="1:9" ht="12.75">
      <c r="A7" s="1" t="s">
        <v>10</v>
      </c>
      <c r="C7" s="18"/>
      <c r="I7" s="19"/>
    </row>
    <row r="8" spans="2:20" ht="12.75">
      <c r="B8" t="s">
        <v>11</v>
      </c>
      <c r="C8" s="18">
        <v>21074</v>
      </c>
      <c r="D8" s="20">
        <v>6131</v>
      </c>
      <c r="E8" s="20">
        <v>158</v>
      </c>
      <c r="F8" s="20">
        <v>4622</v>
      </c>
      <c r="G8" s="21">
        <f aca="true" t="shared" si="0" ref="G8:G22">SUM(D8:F8)</f>
        <v>10911</v>
      </c>
      <c r="H8" s="20"/>
      <c r="I8" s="18">
        <v>3397</v>
      </c>
      <c r="J8">
        <v>58</v>
      </c>
      <c r="K8">
        <v>4</v>
      </c>
      <c r="L8">
        <v>48</v>
      </c>
      <c r="M8" s="21">
        <f aca="true" t="shared" si="1" ref="M8:M21">SUM(J8:L8)</f>
        <v>110</v>
      </c>
      <c r="N8" s="20"/>
      <c r="O8" s="18">
        <f aca="true" t="shared" si="2" ref="O8:O22">C8+I8</f>
        <v>24471</v>
      </c>
      <c r="P8">
        <f aca="true" t="shared" si="3" ref="P8:P22">D8+J8</f>
        <v>6189</v>
      </c>
      <c r="Q8">
        <f aca="true" t="shared" si="4" ref="Q8:Q22">E8+K8</f>
        <v>162</v>
      </c>
      <c r="R8">
        <f aca="true" t="shared" si="5" ref="R8:R22">F8+L8</f>
        <v>4670</v>
      </c>
      <c r="S8" s="21">
        <f aca="true" t="shared" si="6" ref="S8:S22">G8+M8</f>
        <v>11021</v>
      </c>
      <c r="T8" s="21"/>
    </row>
    <row r="9" spans="2:19" ht="12.75">
      <c r="B9" t="s">
        <v>12</v>
      </c>
      <c r="C9" s="18">
        <v>7056</v>
      </c>
      <c r="D9" s="20">
        <v>1939</v>
      </c>
      <c r="E9" s="20">
        <v>41</v>
      </c>
      <c r="F9" s="20">
        <v>1715</v>
      </c>
      <c r="G9" s="21">
        <f t="shared" si="0"/>
        <v>3695</v>
      </c>
      <c r="H9" s="20"/>
      <c r="I9" s="18">
        <v>4636</v>
      </c>
      <c r="J9">
        <v>225</v>
      </c>
      <c r="K9">
        <v>6</v>
      </c>
      <c r="L9">
        <v>201</v>
      </c>
      <c r="M9" s="21">
        <f t="shared" si="1"/>
        <v>432</v>
      </c>
      <c r="N9" s="20"/>
      <c r="O9" s="18">
        <f t="shared" si="2"/>
        <v>11692</v>
      </c>
      <c r="P9">
        <f t="shared" si="3"/>
        <v>2164</v>
      </c>
      <c r="Q9">
        <f t="shared" si="4"/>
        <v>47</v>
      </c>
      <c r="R9">
        <f t="shared" si="5"/>
        <v>1916</v>
      </c>
      <c r="S9" s="21">
        <f t="shared" si="6"/>
        <v>4127</v>
      </c>
    </row>
    <row r="10" spans="2:19" ht="12.75">
      <c r="B10" t="s">
        <v>13</v>
      </c>
      <c r="C10" s="18">
        <v>376</v>
      </c>
      <c r="D10" s="20">
        <v>218</v>
      </c>
      <c r="E10" s="20">
        <v>5</v>
      </c>
      <c r="F10" s="20">
        <v>121</v>
      </c>
      <c r="G10" s="21">
        <f t="shared" si="0"/>
        <v>344</v>
      </c>
      <c r="H10" s="20"/>
      <c r="I10" s="18">
        <v>180</v>
      </c>
      <c r="J10">
        <v>28</v>
      </c>
      <c r="K10">
        <v>0</v>
      </c>
      <c r="L10">
        <v>2</v>
      </c>
      <c r="M10" s="21">
        <f t="shared" si="1"/>
        <v>30</v>
      </c>
      <c r="N10" s="20"/>
      <c r="O10" s="18">
        <f t="shared" si="2"/>
        <v>556</v>
      </c>
      <c r="P10">
        <f t="shared" si="3"/>
        <v>246</v>
      </c>
      <c r="Q10">
        <f t="shared" si="4"/>
        <v>5</v>
      </c>
      <c r="R10">
        <f t="shared" si="5"/>
        <v>123</v>
      </c>
      <c r="S10" s="21">
        <f t="shared" si="6"/>
        <v>374</v>
      </c>
    </row>
    <row r="11" spans="2:19" ht="12.75">
      <c r="B11" t="s">
        <v>14</v>
      </c>
      <c r="C11" s="18">
        <v>986</v>
      </c>
      <c r="D11" s="20">
        <v>266</v>
      </c>
      <c r="E11" s="20">
        <v>3</v>
      </c>
      <c r="F11" s="20">
        <v>168</v>
      </c>
      <c r="G11" s="21">
        <f t="shared" si="0"/>
        <v>437</v>
      </c>
      <c r="H11" s="20"/>
      <c r="I11" s="18">
        <v>927</v>
      </c>
      <c r="J11">
        <v>17</v>
      </c>
      <c r="K11">
        <v>4</v>
      </c>
      <c r="L11">
        <v>41</v>
      </c>
      <c r="M11" s="21">
        <f t="shared" si="1"/>
        <v>62</v>
      </c>
      <c r="N11" s="20"/>
      <c r="O11" s="18">
        <f t="shared" si="2"/>
        <v>1913</v>
      </c>
      <c r="P11">
        <f t="shared" si="3"/>
        <v>283</v>
      </c>
      <c r="Q11">
        <f t="shared" si="4"/>
        <v>7</v>
      </c>
      <c r="R11">
        <f t="shared" si="5"/>
        <v>209</v>
      </c>
      <c r="S11" s="21">
        <f t="shared" si="6"/>
        <v>499</v>
      </c>
    </row>
    <row r="12" spans="2:19" ht="12.75">
      <c r="B12" t="s">
        <v>15</v>
      </c>
      <c r="C12" s="18">
        <v>970</v>
      </c>
      <c r="D12" s="20">
        <v>254</v>
      </c>
      <c r="E12" s="20">
        <v>6</v>
      </c>
      <c r="F12" s="20">
        <v>216</v>
      </c>
      <c r="G12" s="21">
        <f t="shared" si="0"/>
        <v>476</v>
      </c>
      <c r="H12" s="20"/>
      <c r="I12" s="18">
        <v>1616</v>
      </c>
      <c r="J12">
        <v>53</v>
      </c>
      <c r="K12">
        <v>2</v>
      </c>
      <c r="L12">
        <v>45</v>
      </c>
      <c r="M12" s="21">
        <f t="shared" si="1"/>
        <v>100</v>
      </c>
      <c r="N12" s="20"/>
      <c r="O12" s="18">
        <f t="shared" si="2"/>
        <v>2586</v>
      </c>
      <c r="P12">
        <f t="shared" si="3"/>
        <v>307</v>
      </c>
      <c r="Q12">
        <f t="shared" si="4"/>
        <v>8</v>
      </c>
      <c r="R12">
        <f t="shared" si="5"/>
        <v>261</v>
      </c>
      <c r="S12" s="21">
        <f t="shared" si="6"/>
        <v>576</v>
      </c>
    </row>
    <row r="13" spans="2:19" ht="12.75">
      <c r="B13" t="s">
        <v>16</v>
      </c>
      <c r="C13" s="18">
        <v>3596</v>
      </c>
      <c r="D13" s="20">
        <v>1645</v>
      </c>
      <c r="E13" s="20">
        <v>43</v>
      </c>
      <c r="F13" s="20">
        <v>1275</v>
      </c>
      <c r="G13" s="21">
        <f t="shared" si="0"/>
        <v>2963</v>
      </c>
      <c r="H13" s="20"/>
      <c r="I13" s="18">
        <v>2066</v>
      </c>
      <c r="J13">
        <v>214</v>
      </c>
      <c r="K13">
        <v>5</v>
      </c>
      <c r="L13">
        <v>180</v>
      </c>
      <c r="M13" s="21">
        <f t="shared" si="1"/>
        <v>399</v>
      </c>
      <c r="N13" s="20"/>
      <c r="O13" s="18">
        <f t="shared" si="2"/>
        <v>5662</v>
      </c>
      <c r="P13">
        <f t="shared" si="3"/>
        <v>1859</v>
      </c>
      <c r="Q13">
        <f t="shared" si="4"/>
        <v>48</v>
      </c>
      <c r="R13">
        <f t="shared" si="5"/>
        <v>1455</v>
      </c>
      <c r="S13" s="21">
        <f t="shared" si="6"/>
        <v>3362</v>
      </c>
    </row>
    <row r="14" spans="2:19" ht="12.75">
      <c r="B14" t="s">
        <v>17</v>
      </c>
      <c r="C14" s="18">
        <v>917</v>
      </c>
      <c r="D14" s="20">
        <v>331</v>
      </c>
      <c r="E14" s="20">
        <v>7</v>
      </c>
      <c r="F14" s="20">
        <v>312</v>
      </c>
      <c r="G14" s="21">
        <f t="shared" si="0"/>
        <v>650</v>
      </c>
      <c r="H14" s="20"/>
      <c r="I14" s="18">
        <v>1290</v>
      </c>
      <c r="J14">
        <v>31</v>
      </c>
      <c r="K14">
        <v>1</v>
      </c>
      <c r="L14">
        <v>51</v>
      </c>
      <c r="M14" s="21">
        <f t="shared" si="1"/>
        <v>83</v>
      </c>
      <c r="N14" s="20"/>
      <c r="O14" s="18">
        <f t="shared" si="2"/>
        <v>2207</v>
      </c>
      <c r="P14">
        <f t="shared" si="3"/>
        <v>362</v>
      </c>
      <c r="Q14">
        <f t="shared" si="4"/>
        <v>8</v>
      </c>
      <c r="R14">
        <f t="shared" si="5"/>
        <v>363</v>
      </c>
      <c r="S14" s="21">
        <f t="shared" si="6"/>
        <v>733</v>
      </c>
    </row>
    <row r="15" spans="2:19" ht="12.75">
      <c r="B15" t="s">
        <v>18</v>
      </c>
      <c r="C15" s="18">
        <v>838</v>
      </c>
      <c r="D15" s="20">
        <v>333</v>
      </c>
      <c r="E15" s="20">
        <v>4</v>
      </c>
      <c r="F15" s="20">
        <v>204</v>
      </c>
      <c r="G15" s="21">
        <f t="shared" si="0"/>
        <v>541</v>
      </c>
      <c r="H15" s="20"/>
      <c r="I15" s="18">
        <v>348</v>
      </c>
      <c r="J15">
        <v>13</v>
      </c>
      <c r="K15">
        <v>0</v>
      </c>
      <c r="L15">
        <v>17</v>
      </c>
      <c r="M15" s="21">
        <f t="shared" si="1"/>
        <v>30</v>
      </c>
      <c r="N15" s="20"/>
      <c r="O15" s="18">
        <f t="shared" si="2"/>
        <v>1186</v>
      </c>
      <c r="P15">
        <f t="shared" si="3"/>
        <v>346</v>
      </c>
      <c r="Q15">
        <f t="shared" si="4"/>
        <v>4</v>
      </c>
      <c r="R15">
        <f t="shared" si="5"/>
        <v>221</v>
      </c>
      <c r="S15" s="21">
        <f t="shared" si="6"/>
        <v>571</v>
      </c>
    </row>
    <row r="16" spans="2:19" ht="12.75">
      <c r="B16" t="s">
        <v>19</v>
      </c>
      <c r="C16" s="18">
        <v>263</v>
      </c>
      <c r="D16" s="20">
        <v>128</v>
      </c>
      <c r="E16" s="20">
        <v>2</v>
      </c>
      <c r="F16" s="20">
        <v>109</v>
      </c>
      <c r="G16" s="21">
        <f t="shared" si="0"/>
        <v>239</v>
      </c>
      <c r="H16" s="20"/>
      <c r="I16" s="18">
        <v>68</v>
      </c>
      <c r="J16">
        <v>16</v>
      </c>
      <c r="K16">
        <v>0</v>
      </c>
      <c r="L16">
        <v>2</v>
      </c>
      <c r="M16" s="21">
        <f t="shared" si="1"/>
        <v>18</v>
      </c>
      <c r="N16" s="20"/>
      <c r="O16" s="18">
        <f t="shared" si="2"/>
        <v>331</v>
      </c>
      <c r="P16">
        <f t="shared" si="3"/>
        <v>144</v>
      </c>
      <c r="Q16">
        <f t="shared" si="4"/>
        <v>2</v>
      </c>
      <c r="R16">
        <f t="shared" si="5"/>
        <v>111</v>
      </c>
      <c r="S16" s="21">
        <f t="shared" si="6"/>
        <v>257</v>
      </c>
    </row>
    <row r="17" spans="2:19" ht="12.75">
      <c r="B17" t="s">
        <v>20</v>
      </c>
      <c r="C17" s="18">
        <v>455</v>
      </c>
      <c r="D17" s="20">
        <v>235</v>
      </c>
      <c r="E17" s="20">
        <v>10</v>
      </c>
      <c r="F17" s="20">
        <v>215</v>
      </c>
      <c r="G17" s="21">
        <f t="shared" si="0"/>
        <v>460</v>
      </c>
      <c r="H17" s="20"/>
      <c r="I17" s="18">
        <v>715</v>
      </c>
      <c r="J17">
        <v>36</v>
      </c>
      <c r="K17">
        <v>2</v>
      </c>
      <c r="L17">
        <v>62</v>
      </c>
      <c r="M17" s="21">
        <f t="shared" si="1"/>
        <v>100</v>
      </c>
      <c r="N17" s="20"/>
      <c r="O17" s="18">
        <f t="shared" si="2"/>
        <v>1170</v>
      </c>
      <c r="P17">
        <f t="shared" si="3"/>
        <v>271</v>
      </c>
      <c r="Q17">
        <f t="shared" si="4"/>
        <v>12</v>
      </c>
      <c r="R17">
        <f t="shared" si="5"/>
        <v>277</v>
      </c>
      <c r="S17" s="21">
        <f t="shared" si="6"/>
        <v>560</v>
      </c>
    </row>
    <row r="18" spans="2:19" ht="12.75">
      <c r="B18" t="s">
        <v>21</v>
      </c>
      <c r="C18" s="18">
        <v>349</v>
      </c>
      <c r="D18" s="20">
        <v>243</v>
      </c>
      <c r="E18" s="20">
        <v>10</v>
      </c>
      <c r="F18" s="20">
        <v>97</v>
      </c>
      <c r="G18" s="21">
        <f t="shared" si="0"/>
        <v>350</v>
      </c>
      <c r="H18" s="20"/>
      <c r="I18" s="18">
        <v>426</v>
      </c>
      <c r="J18">
        <v>6</v>
      </c>
      <c r="K18">
        <v>1</v>
      </c>
      <c r="L18">
        <v>7</v>
      </c>
      <c r="M18" s="21">
        <f t="shared" si="1"/>
        <v>14</v>
      </c>
      <c r="N18" s="20"/>
      <c r="O18" s="18">
        <f t="shared" si="2"/>
        <v>775</v>
      </c>
      <c r="P18">
        <f t="shared" si="3"/>
        <v>249</v>
      </c>
      <c r="Q18">
        <f t="shared" si="4"/>
        <v>11</v>
      </c>
      <c r="R18">
        <f t="shared" si="5"/>
        <v>104</v>
      </c>
      <c r="S18" s="21">
        <f t="shared" si="6"/>
        <v>364</v>
      </c>
    </row>
    <row r="19" spans="2:19" ht="12.75">
      <c r="B19" t="s">
        <v>22</v>
      </c>
      <c r="C19" s="18">
        <v>21374</v>
      </c>
      <c r="D19" s="20">
        <v>5405</v>
      </c>
      <c r="E19" s="20">
        <v>125</v>
      </c>
      <c r="F19" s="20">
        <v>6723</v>
      </c>
      <c r="G19" s="21">
        <f t="shared" si="0"/>
        <v>12253</v>
      </c>
      <c r="H19" s="20"/>
      <c r="I19" s="18">
        <v>717</v>
      </c>
      <c r="J19">
        <v>82</v>
      </c>
      <c r="K19">
        <v>9</v>
      </c>
      <c r="L19">
        <v>259</v>
      </c>
      <c r="M19" s="21">
        <f t="shared" si="1"/>
        <v>350</v>
      </c>
      <c r="N19" s="20"/>
      <c r="O19" s="18">
        <f t="shared" si="2"/>
        <v>22091</v>
      </c>
      <c r="P19">
        <f t="shared" si="3"/>
        <v>5487</v>
      </c>
      <c r="Q19">
        <f t="shared" si="4"/>
        <v>134</v>
      </c>
      <c r="R19">
        <f t="shared" si="5"/>
        <v>6982</v>
      </c>
      <c r="S19" s="21">
        <f t="shared" si="6"/>
        <v>12603</v>
      </c>
    </row>
    <row r="20" spans="2:19" ht="12.75">
      <c r="B20" t="s">
        <v>23</v>
      </c>
      <c r="C20" s="18">
        <v>181</v>
      </c>
      <c r="D20" s="20">
        <v>211</v>
      </c>
      <c r="E20" s="20">
        <v>12</v>
      </c>
      <c r="F20" s="20">
        <v>153</v>
      </c>
      <c r="G20" s="21">
        <f t="shared" si="0"/>
        <v>376</v>
      </c>
      <c r="H20" s="20"/>
      <c r="I20" s="18">
        <v>642</v>
      </c>
      <c r="J20">
        <v>59</v>
      </c>
      <c r="K20">
        <v>7</v>
      </c>
      <c r="L20">
        <v>41</v>
      </c>
      <c r="M20" s="21">
        <f t="shared" si="1"/>
        <v>107</v>
      </c>
      <c r="N20" s="20"/>
      <c r="O20" s="18">
        <f t="shared" si="2"/>
        <v>823</v>
      </c>
      <c r="P20">
        <f t="shared" si="3"/>
        <v>270</v>
      </c>
      <c r="Q20">
        <f t="shared" si="4"/>
        <v>19</v>
      </c>
      <c r="R20">
        <f t="shared" si="5"/>
        <v>194</v>
      </c>
      <c r="S20" s="21">
        <f t="shared" si="6"/>
        <v>483</v>
      </c>
    </row>
    <row r="21" spans="2:19" ht="12.75">
      <c r="B21" t="s">
        <v>24</v>
      </c>
      <c r="C21" s="18">
        <v>5420</v>
      </c>
      <c r="D21" s="20">
        <v>1858</v>
      </c>
      <c r="E21" s="20">
        <v>60</v>
      </c>
      <c r="F21" s="20">
        <v>1754</v>
      </c>
      <c r="G21" s="21">
        <f t="shared" si="0"/>
        <v>3672</v>
      </c>
      <c r="H21" s="20"/>
      <c r="I21" s="18">
        <v>2493</v>
      </c>
      <c r="J21">
        <v>263</v>
      </c>
      <c r="K21">
        <v>15</v>
      </c>
      <c r="L21">
        <v>150</v>
      </c>
      <c r="M21" s="21">
        <f t="shared" si="1"/>
        <v>428</v>
      </c>
      <c r="N21" s="20"/>
      <c r="O21" s="18">
        <f t="shared" si="2"/>
        <v>7913</v>
      </c>
      <c r="P21">
        <f t="shared" si="3"/>
        <v>2121</v>
      </c>
      <c r="Q21">
        <f t="shared" si="4"/>
        <v>75</v>
      </c>
      <c r="R21">
        <f t="shared" si="5"/>
        <v>1904</v>
      </c>
      <c r="S21" s="21">
        <f t="shared" si="6"/>
        <v>4100</v>
      </c>
    </row>
    <row r="22" spans="1:19" s="2" customFormat="1" ht="12.75">
      <c r="A22" s="22"/>
      <c r="B22" s="23" t="s">
        <v>25</v>
      </c>
      <c r="C22" s="24">
        <v>63855</v>
      </c>
      <c r="D22" s="25">
        <f>SUM(D8:D21)</f>
        <v>19197</v>
      </c>
      <c r="E22" s="25">
        <f>SUM(E8:E21)</f>
        <v>486</v>
      </c>
      <c r="F22" s="25">
        <f>SUM(F8:F21)</f>
        <v>17684</v>
      </c>
      <c r="G22" s="25">
        <f t="shared" si="0"/>
        <v>37367</v>
      </c>
      <c r="H22" s="21"/>
      <c r="I22" s="24">
        <f>SUM(I8:I21)</f>
        <v>19521</v>
      </c>
      <c r="J22" s="25">
        <f>SUM(J8:J21)</f>
        <v>1101</v>
      </c>
      <c r="K22" s="25">
        <f>SUM(K8:K21)</f>
        <v>56</v>
      </c>
      <c r="L22" s="25">
        <f>SUM(L8:L21)</f>
        <v>1106</v>
      </c>
      <c r="M22" s="25">
        <f>SUM(M8:M21)</f>
        <v>2263</v>
      </c>
      <c r="N22" s="21"/>
      <c r="O22" s="24">
        <f t="shared" si="2"/>
        <v>83376</v>
      </c>
      <c r="P22" s="25">
        <f t="shared" si="3"/>
        <v>20298</v>
      </c>
      <c r="Q22" s="25">
        <f t="shared" si="4"/>
        <v>542</v>
      </c>
      <c r="R22" s="25">
        <f t="shared" si="5"/>
        <v>18790</v>
      </c>
      <c r="S22" s="25">
        <f t="shared" si="6"/>
        <v>39630</v>
      </c>
    </row>
    <row r="23" spans="1:19" ht="12.75">
      <c r="A23" s="1" t="s">
        <v>26</v>
      </c>
      <c r="C23" s="18"/>
      <c r="G23" s="21"/>
      <c r="H23" s="20"/>
      <c r="I23" s="18"/>
      <c r="M23" s="21"/>
      <c r="N23" s="20"/>
      <c r="O23" s="18"/>
      <c r="S23" s="21"/>
    </row>
    <row r="24" spans="2:19" ht="12.75">
      <c r="B24" t="s">
        <v>11</v>
      </c>
      <c r="C24" s="18">
        <v>5545</v>
      </c>
      <c r="D24">
        <v>1568</v>
      </c>
      <c r="E24">
        <v>51</v>
      </c>
      <c r="F24" s="20">
        <v>1632</v>
      </c>
      <c r="G24" s="21">
        <f aca="true" t="shared" si="7" ref="G24:G32">SUM(D24:F24)</f>
        <v>3251</v>
      </c>
      <c r="H24" s="20"/>
      <c r="I24" s="18">
        <v>2261</v>
      </c>
      <c r="J24">
        <v>4</v>
      </c>
      <c r="K24">
        <v>3</v>
      </c>
      <c r="L24">
        <v>99</v>
      </c>
      <c r="M24" s="21">
        <f aca="true" t="shared" si="8" ref="M24:M32">SUM(J24:L24)</f>
        <v>106</v>
      </c>
      <c r="N24" s="20"/>
      <c r="O24" s="18">
        <f aca="true" t="shared" si="9" ref="O24:O33">C24+I24</f>
        <v>7806</v>
      </c>
      <c r="P24">
        <f aca="true" t="shared" si="10" ref="P24:P33">D24+J24</f>
        <v>1572</v>
      </c>
      <c r="Q24">
        <f aca="true" t="shared" si="11" ref="Q24:Q33">E24+K24</f>
        <v>54</v>
      </c>
      <c r="R24">
        <f aca="true" t="shared" si="12" ref="R24:R31">F25+L24</f>
        <v>659</v>
      </c>
      <c r="S24" s="21">
        <f aca="true" t="shared" si="13" ref="S24:S33">G24+M24</f>
        <v>3357</v>
      </c>
    </row>
    <row r="25" spans="2:19" ht="12.75">
      <c r="B25" t="s">
        <v>27</v>
      </c>
      <c r="C25" s="18">
        <v>1470</v>
      </c>
      <c r="D25">
        <v>645</v>
      </c>
      <c r="E25">
        <v>21</v>
      </c>
      <c r="F25">
        <v>560</v>
      </c>
      <c r="G25" s="21">
        <f t="shared" si="7"/>
        <v>1226</v>
      </c>
      <c r="H25" s="20"/>
      <c r="I25" s="18">
        <v>1374</v>
      </c>
      <c r="J25">
        <v>0</v>
      </c>
      <c r="K25">
        <v>1</v>
      </c>
      <c r="L25">
        <v>33</v>
      </c>
      <c r="M25" s="21">
        <f t="shared" si="8"/>
        <v>34</v>
      </c>
      <c r="N25" s="20"/>
      <c r="O25" s="18">
        <f t="shared" si="9"/>
        <v>2844</v>
      </c>
      <c r="P25">
        <f t="shared" si="10"/>
        <v>645</v>
      </c>
      <c r="Q25">
        <f t="shared" si="11"/>
        <v>22</v>
      </c>
      <c r="R25">
        <f t="shared" si="12"/>
        <v>89</v>
      </c>
      <c r="S25" s="21">
        <f t="shared" si="13"/>
        <v>1260</v>
      </c>
    </row>
    <row r="26" spans="2:19" ht="12.75">
      <c r="B26" t="s">
        <v>28</v>
      </c>
      <c r="C26" s="18">
        <v>203</v>
      </c>
      <c r="D26">
        <v>128</v>
      </c>
      <c r="E26">
        <v>3</v>
      </c>
      <c r="F26">
        <v>56</v>
      </c>
      <c r="G26" s="21">
        <f t="shared" si="7"/>
        <v>187</v>
      </c>
      <c r="H26" s="20"/>
      <c r="I26" s="18">
        <v>28</v>
      </c>
      <c r="J26">
        <v>2</v>
      </c>
      <c r="K26">
        <v>0</v>
      </c>
      <c r="L26">
        <v>0</v>
      </c>
      <c r="M26" s="21">
        <f t="shared" si="8"/>
        <v>2</v>
      </c>
      <c r="N26" s="20"/>
      <c r="O26" s="18">
        <f t="shared" si="9"/>
        <v>231</v>
      </c>
      <c r="P26">
        <f t="shared" si="10"/>
        <v>130</v>
      </c>
      <c r="Q26">
        <f t="shared" si="11"/>
        <v>3</v>
      </c>
      <c r="R26">
        <f t="shared" si="12"/>
        <v>78</v>
      </c>
      <c r="S26" s="21">
        <f t="shared" si="13"/>
        <v>189</v>
      </c>
    </row>
    <row r="27" spans="2:19" ht="12.75">
      <c r="B27" t="s">
        <v>29</v>
      </c>
      <c r="C27" s="18">
        <v>235</v>
      </c>
      <c r="D27">
        <v>95</v>
      </c>
      <c r="E27">
        <v>4</v>
      </c>
      <c r="F27">
        <v>78</v>
      </c>
      <c r="G27" s="21">
        <f t="shared" si="7"/>
        <v>177</v>
      </c>
      <c r="H27" s="20"/>
      <c r="I27" s="18">
        <v>42</v>
      </c>
      <c r="J27">
        <v>0</v>
      </c>
      <c r="K27">
        <v>0</v>
      </c>
      <c r="L27">
        <v>0</v>
      </c>
      <c r="M27" s="21">
        <f t="shared" si="8"/>
        <v>0</v>
      </c>
      <c r="N27" s="20"/>
      <c r="O27" s="18">
        <f t="shared" si="9"/>
        <v>277</v>
      </c>
      <c r="P27">
        <f t="shared" si="10"/>
        <v>95</v>
      </c>
      <c r="Q27">
        <f t="shared" si="11"/>
        <v>4</v>
      </c>
      <c r="R27">
        <f t="shared" si="12"/>
        <v>258</v>
      </c>
      <c r="S27" s="21">
        <f t="shared" si="13"/>
        <v>177</v>
      </c>
    </row>
    <row r="28" spans="2:19" ht="12.75">
      <c r="B28" t="s">
        <v>30</v>
      </c>
      <c r="C28" s="18">
        <v>1147</v>
      </c>
      <c r="D28">
        <v>404</v>
      </c>
      <c r="E28">
        <v>9</v>
      </c>
      <c r="F28">
        <v>258</v>
      </c>
      <c r="G28" s="21">
        <f t="shared" si="7"/>
        <v>671</v>
      </c>
      <c r="H28" s="20"/>
      <c r="I28" s="18">
        <v>167</v>
      </c>
      <c r="J28">
        <v>0</v>
      </c>
      <c r="K28">
        <v>0</v>
      </c>
      <c r="L28">
        <v>0</v>
      </c>
      <c r="M28" s="21">
        <f t="shared" si="8"/>
        <v>0</v>
      </c>
      <c r="N28" s="20"/>
      <c r="O28" s="18">
        <f t="shared" si="9"/>
        <v>1314</v>
      </c>
      <c r="P28">
        <f t="shared" si="10"/>
        <v>404</v>
      </c>
      <c r="Q28">
        <f t="shared" si="11"/>
        <v>9</v>
      </c>
      <c r="R28">
        <f t="shared" si="12"/>
        <v>469</v>
      </c>
      <c r="S28" s="21">
        <f t="shared" si="13"/>
        <v>671</v>
      </c>
    </row>
    <row r="29" spans="2:19" ht="12.75">
      <c r="B29" t="s">
        <v>31</v>
      </c>
      <c r="C29" s="18">
        <v>1484</v>
      </c>
      <c r="D29">
        <v>505</v>
      </c>
      <c r="E29">
        <v>15</v>
      </c>
      <c r="F29">
        <v>469</v>
      </c>
      <c r="G29" s="21">
        <f t="shared" si="7"/>
        <v>989</v>
      </c>
      <c r="H29" s="20"/>
      <c r="I29" s="18">
        <v>524</v>
      </c>
      <c r="J29">
        <v>1</v>
      </c>
      <c r="K29">
        <v>2</v>
      </c>
      <c r="L29">
        <v>22</v>
      </c>
      <c r="M29" s="21">
        <f t="shared" si="8"/>
        <v>25</v>
      </c>
      <c r="N29" s="20"/>
      <c r="O29" s="18">
        <f t="shared" si="9"/>
        <v>2008</v>
      </c>
      <c r="P29">
        <f t="shared" si="10"/>
        <v>506</v>
      </c>
      <c r="Q29">
        <f t="shared" si="11"/>
        <v>17</v>
      </c>
      <c r="R29">
        <f t="shared" si="12"/>
        <v>65</v>
      </c>
      <c r="S29" s="21">
        <f t="shared" si="13"/>
        <v>1014</v>
      </c>
    </row>
    <row r="30" spans="2:19" ht="12.75">
      <c r="B30" t="s">
        <v>32</v>
      </c>
      <c r="C30" s="18">
        <v>144</v>
      </c>
      <c r="D30">
        <v>24</v>
      </c>
      <c r="E30">
        <v>1</v>
      </c>
      <c r="F30">
        <v>43</v>
      </c>
      <c r="G30" s="21">
        <f t="shared" si="7"/>
        <v>68</v>
      </c>
      <c r="H30" s="20"/>
      <c r="I30" s="18">
        <v>534</v>
      </c>
      <c r="J30">
        <v>0</v>
      </c>
      <c r="K30">
        <v>0</v>
      </c>
      <c r="L30">
        <v>20</v>
      </c>
      <c r="M30" s="21">
        <f t="shared" si="8"/>
        <v>20</v>
      </c>
      <c r="N30" s="20"/>
      <c r="O30" s="18">
        <f t="shared" si="9"/>
        <v>678</v>
      </c>
      <c r="P30">
        <f t="shared" si="10"/>
        <v>24</v>
      </c>
      <c r="Q30">
        <f t="shared" si="11"/>
        <v>1</v>
      </c>
      <c r="R30">
        <f t="shared" si="12"/>
        <v>35</v>
      </c>
      <c r="S30" s="21">
        <f t="shared" si="13"/>
        <v>88</v>
      </c>
    </row>
    <row r="31" spans="2:19" ht="12.75">
      <c r="B31" t="s">
        <v>33</v>
      </c>
      <c r="C31" s="18">
        <v>38</v>
      </c>
      <c r="D31">
        <v>18</v>
      </c>
      <c r="E31">
        <v>1</v>
      </c>
      <c r="F31">
        <v>15</v>
      </c>
      <c r="G31" s="21">
        <f t="shared" si="7"/>
        <v>34</v>
      </c>
      <c r="H31" s="20"/>
      <c r="I31" s="18">
        <v>18</v>
      </c>
      <c r="J31">
        <v>0</v>
      </c>
      <c r="K31">
        <v>0</v>
      </c>
      <c r="L31">
        <v>0</v>
      </c>
      <c r="M31" s="21">
        <f t="shared" si="8"/>
        <v>0</v>
      </c>
      <c r="N31" s="20"/>
      <c r="O31" s="18">
        <f t="shared" si="9"/>
        <v>56</v>
      </c>
      <c r="P31">
        <f t="shared" si="10"/>
        <v>18</v>
      </c>
      <c r="Q31">
        <f t="shared" si="11"/>
        <v>1</v>
      </c>
      <c r="R31">
        <f t="shared" si="12"/>
        <v>39</v>
      </c>
      <c r="S31" s="21">
        <f t="shared" si="13"/>
        <v>34</v>
      </c>
    </row>
    <row r="32" spans="2:19" ht="12.75">
      <c r="B32" t="s">
        <v>34</v>
      </c>
      <c r="C32" s="18">
        <v>74</v>
      </c>
      <c r="D32">
        <v>61</v>
      </c>
      <c r="E32">
        <v>3</v>
      </c>
      <c r="F32">
        <v>39</v>
      </c>
      <c r="G32" s="21">
        <f t="shared" si="7"/>
        <v>103</v>
      </c>
      <c r="H32" s="20"/>
      <c r="I32" s="18">
        <v>86</v>
      </c>
      <c r="J32">
        <v>0</v>
      </c>
      <c r="K32">
        <v>0</v>
      </c>
      <c r="L32">
        <v>2</v>
      </c>
      <c r="M32" s="21">
        <f t="shared" si="8"/>
        <v>2</v>
      </c>
      <c r="N32" s="20"/>
      <c r="O32" s="18">
        <f t="shared" si="9"/>
        <v>160</v>
      </c>
      <c r="P32">
        <f t="shared" si="10"/>
        <v>61</v>
      </c>
      <c r="Q32">
        <f t="shared" si="11"/>
        <v>3</v>
      </c>
      <c r="R32" t="e">
        <f>#REF!+L32</f>
        <v>#REF!</v>
      </c>
      <c r="S32" s="21">
        <f t="shared" si="13"/>
        <v>105</v>
      </c>
    </row>
    <row r="33" spans="1:19" s="2" customFormat="1" ht="12.75">
      <c r="A33" s="22"/>
      <c r="B33" s="23" t="s">
        <v>25</v>
      </c>
      <c r="C33" s="24">
        <v>10340</v>
      </c>
      <c r="D33" s="25">
        <f>SUM(D24:D32)</f>
        <v>3448</v>
      </c>
      <c r="E33" s="25">
        <f>SUM(E24:E32)</f>
        <v>108</v>
      </c>
      <c r="F33" s="25">
        <f>SUM(F24:F32)</f>
        <v>3150</v>
      </c>
      <c r="G33" s="25">
        <f>SUM(G24:G32)</f>
        <v>6706</v>
      </c>
      <c r="H33" s="21"/>
      <c r="I33" s="24">
        <f>SUM(I24:I32)</f>
        <v>5034</v>
      </c>
      <c r="J33" s="25">
        <f>SUM(J24:J32)</f>
        <v>7</v>
      </c>
      <c r="K33" s="25">
        <f>SUM(K24:K32)</f>
        <v>6</v>
      </c>
      <c r="L33" s="25">
        <f>SUM(L24:L32)</f>
        <v>176</v>
      </c>
      <c r="M33" s="25">
        <f>SUM(M24:M32)</f>
        <v>189</v>
      </c>
      <c r="N33" s="21"/>
      <c r="O33" s="24">
        <f t="shared" si="9"/>
        <v>15374</v>
      </c>
      <c r="P33" s="25">
        <f t="shared" si="10"/>
        <v>3455</v>
      </c>
      <c r="Q33" s="25">
        <f t="shared" si="11"/>
        <v>114</v>
      </c>
      <c r="R33" s="25">
        <f>F33+L33</f>
        <v>3326</v>
      </c>
      <c r="S33" s="25">
        <f t="shared" si="13"/>
        <v>6895</v>
      </c>
    </row>
    <row r="34" spans="1:19" ht="12.75">
      <c r="A34" s="1" t="s">
        <v>35</v>
      </c>
      <c r="C34" s="18"/>
      <c r="G34" s="21"/>
      <c r="H34" s="20"/>
      <c r="I34" s="18"/>
      <c r="M34" s="21"/>
      <c r="N34" s="20"/>
      <c r="O34" s="18"/>
      <c r="S34" s="21"/>
    </row>
    <row r="35" spans="2:19" ht="12.75">
      <c r="B35" t="s">
        <v>11</v>
      </c>
      <c r="C35" s="18">
        <v>5880</v>
      </c>
      <c r="D35">
        <v>3251</v>
      </c>
      <c r="E35">
        <v>53</v>
      </c>
      <c r="F35">
        <v>1945</v>
      </c>
      <c r="G35" s="21">
        <f aca="true" t="shared" si="14" ref="G35:G52">SUM(D35:F35)</f>
        <v>5249</v>
      </c>
      <c r="H35" s="20"/>
      <c r="I35" s="18">
        <v>2688</v>
      </c>
      <c r="J35">
        <v>503</v>
      </c>
      <c r="K35">
        <v>3</v>
      </c>
      <c r="L35">
        <v>286</v>
      </c>
      <c r="M35" s="21">
        <f aca="true" t="shared" si="15" ref="M35:M52">SUM(J35:L35)</f>
        <v>792</v>
      </c>
      <c r="N35" s="20"/>
      <c r="O35" s="18">
        <f aca="true" t="shared" si="16" ref="O35:O53">C35+I35</f>
        <v>8568</v>
      </c>
      <c r="P35">
        <f aca="true" t="shared" si="17" ref="P35:P53">D35+J35</f>
        <v>3754</v>
      </c>
      <c r="Q35">
        <f aca="true" t="shared" si="18" ref="Q35:Q53">E35+K35</f>
        <v>56</v>
      </c>
      <c r="R35">
        <f aca="true" t="shared" si="19" ref="R35:R53">F35+L35</f>
        <v>2231</v>
      </c>
      <c r="S35" s="21">
        <f aca="true" t="shared" si="20" ref="S35:S53">G35+M35</f>
        <v>6041</v>
      </c>
    </row>
    <row r="36" spans="2:19" ht="12.75">
      <c r="B36" t="s">
        <v>36</v>
      </c>
      <c r="C36" s="18">
        <v>886</v>
      </c>
      <c r="D36">
        <v>733</v>
      </c>
      <c r="E36">
        <v>16</v>
      </c>
      <c r="F36">
        <v>535</v>
      </c>
      <c r="G36" s="21">
        <f t="shared" si="14"/>
        <v>1284</v>
      </c>
      <c r="H36" s="20"/>
      <c r="I36" s="18">
        <v>860</v>
      </c>
      <c r="J36">
        <v>287</v>
      </c>
      <c r="K36">
        <v>6</v>
      </c>
      <c r="L36">
        <v>119</v>
      </c>
      <c r="M36" s="21">
        <f t="shared" si="15"/>
        <v>412</v>
      </c>
      <c r="N36" s="20"/>
      <c r="O36" s="18">
        <f t="shared" si="16"/>
        <v>1746</v>
      </c>
      <c r="P36">
        <f t="shared" si="17"/>
        <v>1020</v>
      </c>
      <c r="Q36">
        <f t="shared" si="18"/>
        <v>22</v>
      </c>
      <c r="R36">
        <f t="shared" si="19"/>
        <v>654</v>
      </c>
      <c r="S36" s="21">
        <f t="shared" si="20"/>
        <v>1696</v>
      </c>
    </row>
    <row r="37" spans="2:19" ht="12.75">
      <c r="B37" t="s">
        <v>37</v>
      </c>
      <c r="C37" s="18">
        <v>684</v>
      </c>
      <c r="D37">
        <v>508</v>
      </c>
      <c r="E37">
        <v>17</v>
      </c>
      <c r="F37">
        <v>297</v>
      </c>
      <c r="G37" s="21">
        <f t="shared" si="14"/>
        <v>822</v>
      </c>
      <c r="H37" s="20"/>
      <c r="I37" s="18">
        <v>886</v>
      </c>
      <c r="J37">
        <v>200</v>
      </c>
      <c r="K37">
        <v>0</v>
      </c>
      <c r="L37">
        <v>113</v>
      </c>
      <c r="M37" s="21">
        <f t="shared" si="15"/>
        <v>313</v>
      </c>
      <c r="N37" s="20"/>
      <c r="O37" s="18">
        <f t="shared" si="16"/>
        <v>1570</v>
      </c>
      <c r="P37">
        <f t="shared" si="17"/>
        <v>708</v>
      </c>
      <c r="Q37">
        <f t="shared" si="18"/>
        <v>17</v>
      </c>
      <c r="R37">
        <f t="shared" si="19"/>
        <v>410</v>
      </c>
      <c r="S37" s="21">
        <f t="shared" si="20"/>
        <v>1135</v>
      </c>
    </row>
    <row r="38" spans="2:19" ht="12.75">
      <c r="B38" t="s">
        <v>38</v>
      </c>
      <c r="C38" s="18">
        <v>567</v>
      </c>
      <c r="D38">
        <v>286</v>
      </c>
      <c r="E38">
        <v>3</v>
      </c>
      <c r="F38">
        <v>173</v>
      </c>
      <c r="G38" s="21">
        <f t="shared" si="14"/>
        <v>462</v>
      </c>
      <c r="H38" s="20"/>
      <c r="I38" s="18">
        <v>1012</v>
      </c>
      <c r="J38">
        <v>199</v>
      </c>
      <c r="K38">
        <v>2</v>
      </c>
      <c r="L38">
        <v>68</v>
      </c>
      <c r="M38" s="21">
        <f t="shared" si="15"/>
        <v>269</v>
      </c>
      <c r="N38" s="20"/>
      <c r="O38" s="18">
        <f t="shared" si="16"/>
        <v>1579</v>
      </c>
      <c r="P38">
        <f t="shared" si="17"/>
        <v>485</v>
      </c>
      <c r="Q38">
        <f t="shared" si="18"/>
        <v>5</v>
      </c>
      <c r="R38">
        <f t="shared" si="19"/>
        <v>241</v>
      </c>
      <c r="S38" s="21">
        <f t="shared" si="20"/>
        <v>731</v>
      </c>
    </row>
    <row r="39" spans="2:19" ht="12.75">
      <c r="B39" t="s">
        <v>39</v>
      </c>
      <c r="C39" s="18">
        <v>1594</v>
      </c>
      <c r="D39">
        <v>1245</v>
      </c>
      <c r="E39">
        <v>21</v>
      </c>
      <c r="F39">
        <v>727</v>
      </c>
      <c r="G39" s="21">
        <f t="shared" si="14"/>
        <v>1993</v>
      </c>
      <c r="H39" s="20"/>
      <c r="I39" s="18">
        <v>2159</v>
      </c>
      <c r="J39">
        <v>490</v>
      </c>
      <c r="K39">
        <v>6</v>
      </c>
      <c r="L39">
        <v>211</v>
      </c>
      <c r="M39" s="21">
        <f t="shared" si="15"/>
        <v>707</v>
      </c>
      <c r="N39" s="20"/>
      <c r="O39" s="18">
        <f t="shared" si="16"/>
        <v>3753</v>
      </c>
      <c r="P39">
        <f t="shared" si="17"/>
        <v>1735</v>
      </c>
      <c r="Q39">
        <f t="shared" si="18"/>
        <v>27</v>
      </c>
      <c r="R39">
        <f t="shared" si="19"/>
        <v>938</v>
      </c>
      <c r="S39" s="21">
        <f t="shared" si="20"/>
        <v>2700</v>
      </c>
    </row>
    <row r="40" spans="2:19" ht="12.75">
      <c r="B40" t="s">
        <v>40</v>
      </c>
      <c r="C40" s="18">
        <v>1128</v>
      </c>
      <c r="D40">
        <v>920</v>
      </c>
      <c r="E40">
        <v>14</v>
      </c>
      <c r="F40">
        <v>595</v>
      </c>
      <c r="G40" s="21">
        <f t="shared" si="14"/>
        <v>1529</v>
      </c>
      <c r="H40" s="20"/>
      <c r="I40" s="18">
        <v>1718</v>
      </c>
      <c r="J40">
        <v>661</v>
      </c>
      <c r="K40">
        <v>3</v>
      </c>
      <c r="L40">
        <v>275</v>
      </c>
      <c r="M40" s="21">
        <f t="shared" si="15"/>
        <v>939</v>
      </c>
      <c r="N40" s="20"/>
      <c r="O40" s="18">
        <f t="shared" si="16"/>
        <v>2846</v>
      </c>
      <c r="P40">
        <f t="shared" si="17"/>
        <v>1581</v>
      </c>
      <c r="Q40">
        <f t="shared" si="18"/>
        <v>17</v>
      </c>
      <c r="R40">
        <f t="shared" si="19"/>
        <v>870</v>
      </c>
      <c r="S40" s="21">
        <f t="shared" si="20"/>
        <v>2468</v>
      </c>
    </row>
    <row r="41" spans="2:19" ht="12.75">
      <c r="B41" t="s">
        <v>41</v>
      </c>
      <c r="C41" s="18">
        <v>281</v>
      </c>
      <c r="D41">
        <v>152</v>
      </c>
      <c r="E41">
        <v>4</v>
      </c>
      <c r="F41">
        <v>108</v>
      </c>
      <c r="G41" s="21">
        <f t="shared" si="14"/>
        <v>264</v>
      </c>
      <c r="H41" s="20"/>
      <c r="I41" s="18">
        <v>529</v>
      </c>
      <c r="J41">
        <v>210</v>
      </c>
      <c r="K41">
        <v>4</v>
      </c>
      <c r="L41">
        <v>63</v>
      </c>
      <c r="M41" s="21">
        <f t="shared" si="15"/>
        <v>277</v>
      </c>
      <c r="N41" s="20"/>
      <c r="O41" s="18">
        <f t="shared" si="16"/>
        <v>810</v>
      </c>
      <c r="P41">
        <f t="shared" si="17"/>
        <v>362</v>
      </c>
      <c r="Q41">
        <f t="shared" si="18"/>
        <v>8</v>
      </c>
      <c r="R41">
        <f t="shared" si="19"/>
        <v>171</v>
      </c>
      <c r="S41" s="21">
        <f t="shared" si="20"/>
        <v>541</v>
      </c>
    </row>
    <row r="42" spans="2:19" ht="12.75">
      <c r="B42" t="s">
        <v>42</v>
      </c>
      <c r="C42" s="18">
        <v>1917</v>
      </c>
      <c r="D42">
        <v>1271</v>
      </c>
      <c r="E42">
        <v>21</v>
      </c>
      <c r="F42">
        <v>717</v>
      </c>
      <c r="G42" s="21">
        <f t="shared" si="14"/>
        <v>2009</v>
      </c>
      <c r="H42" s="20"/>
      <c r="I42" s="18">
        <v>2466</v>
      </c>
      <c r="J42">
        <v>666</v>
      </c>
      <c r="K42">
        <v>11</v>
      </c>
      <c r="L42">
        <v>207</v>
      </c>
      <c r="M42" s="21">
        <f t="shared" si="15"/>
        <v>884</v>
      </c>
      <c r="N42" s="20"/>
      <c r="O42" s="18">
        <f t="shared" si="16"/>
        <v>4383</v>
      </c>
      <c r="P42">
        <f t="shared" si="17"/>
        <v>1937</v>
      </c>
      <c r="Q42">
        <f t="shared" si="18"/>
        <v>32</v>
      </c>
      <c r="R42">
        <f t="shared" si="19"/>
        <v>924</v>
      </c>
      <c r="S42" s="21">
        <f t="shared" si="20"/>
        <v>2893</v>
      </c>
    </row>
    <row r="43" spans="2:19" ht="12.75">
      <c r="B43" t="s">
        <v>43</v>
      </c>
      <c r="C43" s="18">
        <v>685</v>
      </c>
      <c r="D43">
        <v>395</v>
      </c>
      <c r="E43">
        <v>1</v>
      </c>
      <c r="F43">
        <v>214</v>
      </c>
      <c r="G43" s="21">
        <f t="shared" si="14"/>
        <v>610</v>
      </c>
      <c r="H43" s="20"/>
      <c r="I43" s="18">
        <v>1603</v>
      </c>
      <c r="J43">
        <v>376</v>
      </c>
      <c r="K43">
        <v>2</v>
      </c>
      <c r="L43">
        <v>126</v>
      </c>
      <c r="M43" s="21">
        <f t="shared" si="15"/>
        <v>504</v>
      </c>
      <c r="N43" s="20"/>
      <c r="O43" s="18">
        <f t="shared" si="16"/>
        <v>2288</v>
      </c>
      <c r="P43">
        <f t="shared" si="17"/>
        <v>771</v>
      </c>
      <c r="Q43">
        <f t="shared" si="18"/>
        <v>3</v>
      </c>
      <c r="R43">
        <f t="shared" si="19"/>
        <v>340</v>
      </c>
      <c r="S43" s="21">
        <f t="shared" si="20"/>
        <v>1114</v>
      </c>
    </row>
    <row r="44" spans="2:19" ht="12.75">
      <c r="B44" t="s">
        <v>44</v>
      </c>
      <c r="C44" s="18">
        <v>504</v>
      </c>
      <c r="D44">
        <v>435</v>
      </c>
      <c r="E44">
        <v>8</v>
      </c>
      <c r="F44">
        <v>301</v>
      </c>
      <c r="G44" s="21">
        <f t="shared" si="14"/>
        <v>744</v>
      </c>
      <c r="H44" s="20"/>
      <c r="I44" s="18">
        <v>726</v>
      </c>
      <c r="J44">
        <v>290</v>
      </c>
      <c r="K44">
        <v>2</v>
      </c>
      <c r="L44">
        <v>94</v>
      </c>
      <c r="M44" s="21">
        <f t="shared" si="15"/>
        <v>386</v>
      </c>
      <c r="N44" s="20"/>
      <c r="O44" s="18">
        <f t="shared" si="16"/>
        <v>1230</v>
      </c>
      <c r="P44">
        <f t="shared" si="17"/>
        <v>725</v>
      </c>
      <c r="Q44">
        <f t="shared" si="18"/>
        <v>10</v>
      </c>
      <c r="R44">
        <f t="shared" si="19"/>
        <v>395</v>
      </c>
      <c r="S44" s="21">
        <f t="shared" si="20"/>
        <v>1130</v>
      </c>
    </row>
    <row r="45" spans="2:19" ht="12.75">
      <c r="B45" t="s">
        <v>45</v>
      </c>
      <c r="C45" s="18">
        <v>862</v>
      </c>
      <c r="D45">
        <v>408</v>
      </c>
      <c r="E45">
        <v>2</v>
      </c>
      <c r="F45">
        <v>205</v>
      </c>
      <c r="G45" s="21">
        <f t="shared" si="14"/>
        <v>615</v>
      </c>
      <c r="H45" s="20"/>
      <c r="I45" s="18">
        <v>1426</v>
      </c>
      <c r="J45">
        <v>333</v>
      </c>
      <c r="K45">
        <v>5</v>
      </c>
      <c r="L45">
        <v>83</v>
      </c>
      <c r="M45" s="21">
        <f t="shared" si="15"/>
        <v>421</v>
      </c>
      <c r="N45" s="20"/>
      <c r="O45" s="18">
        <f t="shared" si="16"/>
        <v>2288</v>
      </c>
      <c r="P45">
        <f t="shared" si="17"/>
        <v>741</v>
      </c>
      <c r="Q45">
        <f t="shared" si="18"/>
        <v>7</v>
      </c>
      <c r="R45">
        <f t="shared" si="19"/>
        <v>288</v>
      </c>
      <c r="S45" s="21">
        <f t="shared" si="20"/>
        <v>1036</v>
      </c>
    </row>
    <row r="46" spans="2:19" ht="12.75">
      <c r="B46" t="s">
        <v>46</v>
      </c>
      <c r="C46" s="18">
        <v>220</v>
      </c>
      <c r="D46">
        <v>80</v>
      </c>
      <c r="E46">
        <v>2</v>
      </c>
      <c r="F46">
        <v>70</v>
      </c>
      <c r="G46" s="21">
        <f t="shared" si="14"/>
        <v>152</v>
      </c>
      <c r="H46" s="20"/>
      <c r="I46" s="18">
        <v>534</v>
      </c>
      <c r="J46">
        <v>69</v>
      </c>
      <c r="K46">
        <v>2</v>
      </c>
      <c r="L46">
        <v>23</v>
      </c>
      <c r="M46" s="21">
        <f t="shared" si="15"/>
        <v>94</v>
      </c>
      <c r="N46" s="20"/>
      <c r="O46" s="18">
        <f t="shared" si="16"/>
        <v>754</v>
      </c>
      <c r="P46">
        <f t="shared" si="17"/>
        <v>149</v>
      </c>
      <c r="Q46">
        <f t="shared" si="18"/>
        <v>4</v>
      </c>
      <c r="R46">
        <f t="shared" si="19"/>
        <v>93</v>
      </c>
      <c r="S46" s="21">
        <f t="shared" si="20"/>
        <v>246</v>
      </c>
    </row>
    <row r="47" spans="2:19" ht="12.75">
      <c r="B47" t="s">
        <v>47</v>
      </c>
      <c r="C47" s="18">
        <v>564</v>
      </c>
      <c r="D47">
        <v>167</v>
      </c>
      <c r="E47">
        <v>4</v>
      </c>
      <c r="F47">
        <v>125</v>
      </c>
      <c r="G47" s="21">
        <f t="shared" si="14"/>
        <v>296</v>
      </c>
      <c r="H47" s="20"/>
      <c r="I47" s="18">
        <v>476</v>
      </c>
      <c r="J47">
        <v>160</v>
      </c>
      <c r="K47">
        <v>0</v>
      </c>
      <c r="L47">
        <v>25</v>
      </c>
      <c r="M47" s="21">
        <f t="shared" si="15"/>
        <v>185</v>
      </c>
      <c r="N47" s="20"/>
      <c r="O47" s="18">
        <f t="shared" si="16"/>
        <v>1040</v>
      </c>
      <c r="P47">
        <f t="shared" si="17"/>
        <v>327</v>
      </c>
      <c r="Q47">
        <f t="shared" si="18"/>
        <v>4</v>
      </c>
      <c r="R47">
        <f t="shared" si="19"/>
        <v>150</v>
      </c>
      <c r="S47" s="21">
        <f t="shared" si="20"/>
        <v>481</v>
      </c>
    </row>
    <row r="48" spans="2:19" ht="12.75">
      <c r="B48" t="s">
        <v>48</v>
      </c>
      <c r="C48" s="18">
        <v>596</v>
      </c>
      <c r="D48">
        <v>183</v>
      </c>
      <c r="E48">
        <v>2</v>
      </c>
      <c r="F48">
        <v>117</v>
      </c>
      <c r="G48" s="21">
        <f t="shared" si="14"/>
        <v>302</v>
      </c>
      <c r="H48" s="20"/>
      <c r="I48" s="18">
        <v>267</v>
      </c>
      <c r="J48">
        <v>78</v>
      </c>
      <c r="K48">
        <v>1</v>
      </c>
      <c r="L48">
        <v>24</v>
      </c>
      <c r="M48" s="21">
        <f t="shared" si="15"/>
        <v>103</v>
      </c>
      <c r="N48" s="20"/>
      <c r="O48" s="18">
        <f t="shared" si="16"/>
        <v>863</v>
      </c>
      <c r="P48">
        <f t="shared" si="17"/>
        <v>261</v>
      </c>
      <c r="Q48">
        <f t="shared" si="18"/>
        <v>3</v>
      </c>
      <c r="R48">
        <f t="shared" si="19"/>
        <v>141</v>
      </c>
      <c r="S48" s="21">
        <f t="shared" si="20"/>
        <v>405</v>
      </c>
    </row>
    <row r="49" spans="2:19" ht="12.75">
      <c r="B49" t="s">
        <v>49</v>
      </c>
      <c r="C49" s="18">
        <v>612</v>
      </c>
      <c r="D49">
        <v>56</v>
      </c>
      <c r="E49">
        <v>1</v>
      </c>
      <c r="F49">
        <v>33</v>
      </c>
      <c r="G49" s="21">
        <f t="shared" si="14"/>
        <v>90</v>
      </c>
      <c r="H49" s="20"/>
      <c r="I49" s="18">
        <v>1090</v>
      </c>
      <c r="J49">
        <v>57</v>
      </c>
      <c r="K49">
        <v>2</v>
      </c>
      <c r="L49">
        <v>25</v>
      </c>
      <c r="M49" s="21">
        <f t="shared" si="15"/>
        <v>84</v>
      </c>
      <c r="N49" s="20"/>
      <c r="O49" s="18">
        <f t="shared" si="16"/>
        <v>1702</v>
      </c>
      <c r="P49">
        <f t="shared" si="17"/>
        <v>113</v>
      </c>
      <c r="Q49">
        <f t="shared" si="18"/>
        <v>3</v>
      </c>
      <c r="R49">
        <f t="shared" si="19"/>
        <v>58</v>
      </c>
      <c r="S49" s="21">
        <f t="shared" si="20"/>
        <v>174</v>
      </c>
    </row>
    <row r="50" spans="2:19" ht="12.75">
      <c r="B50" t="s">
        <v>50</v>
      </c>
      <c r="C50" s="18">
        <v>338</v>
      </c>
      <c r="D50">
        <v>163</v>
      </c>
      <c r="E50">
        <v>2</v>
      </c>
      <c r="F50">
        <v>83</v>
      </c>
      <c r="G50" s="21">
        <f t="shared" si="14"/>
        <v>248</v>
      </c>
      <c r="H50" s="20"/>
      <c r="I50" s="18">
        <v>843</v>
      </c>
      <c r="J50">
        <v>58</v>
      </c>
      <c r="K50">
        <v>3</v>
      </c>
      <c r="L50">
        <v>33</v>
      </c>
      <c r="M50" s="21">
        <f t="shared" si="15"/>
        <v>94</v>
      </c>
      <c r="N50" s="20"/>
      <c r="O50" s="18">
        <f t="shared" si="16"/>
        <v>1181</v>
      </c>
      <c r="P50">
        <f t="shared" si="17"/>
        <v>221</v>
      </c>
      <c r="Q50">
        <f t="shared" si="18"/>
        <v>5</v>
      </c>
      <c r="R50">
        <f t="shared" si="19"/>
        <v>116</v>
      </c>
      <c r="S50" s="21">
        <f t="shared" si="20"/>
        <v>342</v>
      </c>
    </row>
    <row r="51" spans="2:19" ht="12.75">
      <c r="B51" t="s">
        <v>51</v>
      </c>
      <c r="C51" s="18">
        <v>247</v>
      </c>
      <c r="D51">
        <v>81</v>
      </c>
      <c r="E51">
        <v>0</v>
      </c>
      <c r="F51">
        <v>35</v>
      </c>
      <c r="G51" s="21">
        <f t="shared" si="14"/>
        <v>116</v>
      </c>
      <c r="H51" s="20"/>
      <c r="I51" s="18">
        <v>869</v>
      </c>
      <c r="J51">
        <v>130</v>
      </c>
      <c r="K51">
        <v>0</v>
      </c>
      <c r="L51">
        <v>56</v>
      </c>
      <c r="M51" s="21">
        <f t="shared" si="15"/>
        <v>186</v>
      </c>
      <c r="N51" s="20"/>
      <c r="O51" s="18">
        <f t="shared" si="16"/>
        <v>1116</v>
      </c>
      <c r="P51">
        <f t="shared" si="17"/>
        <v>211</v>
      </c>
      <c r="Q51">
        <f t="shared" si="18"/>
        <v>0</v>
      </c>
      <c r="R51">
        <f t="shared" si="19"/>
        <v>91</v>
      </c>
      <c r="S51" s="21">
        <f t="shared" si="20"/>
        <v>302</v>
      </c>
    </row>
    <row r="52" spans="2:19" ht="12.75">
      <c r="B52" t="s">
        <v>52</v>
      </c>
      <c r="C52" s="18">
        <v>302</v>
      </c>
      <c r="D52">
        <v>50</v>
      </c>
      <c r="E52">
        <v>1</v>
      </c>
      <c r="F52">
        <v>28</v>
      </c>
      <c r="G52" s="21">
        <f t="shared" si="14"/>
        <v>79</v>
      </c>
      <c r="H52" s="20"/>
      <c r="I52" s="18">
        <v>908</v>
      </c>
      <c r="J52">
        <v>53</v>
      </c>
      <c r="K52">
        <v>1</v>
      </c>
      <c r="L52">
        <v>17</v>
      </c>
      <c r="M52" s="21">
        <f t="shared" si="15"/>
        <v>71</v>
      </c>
      <c r="N52" s="20"/>
      <c r="O52" s="18">
        <f t="shared" si="16"/>
        <v>1210</v>
      </c>
      <c r="P52">
        <f t="shared" si="17"/>
        <v>103</v>
      </c>
      <c r="Q52">
        <f t="shared" si="18"/>
        <v>2</v>
      </c>
      <c r="R52">
        <f t="shared" si="19"/>
        <v>45</v>
      </c>
      <c r="S52" s="21">
        <f t="shared" si="20"/>
        <v>150</v>
      </c>
    </row>
    <row r="53" spans="1:19" s="2" customFormat="1" ht="12.75">
      <c r="A53" s="22"/>
      <c r="B53" s="23" t="s">
        <v>25</v>
      </c>
      <c r="C53" s="24">
        <v>17867</v>
      </c>
      <c r="D53" s="25">
        <f>SUM(D35:D52)</f>
        <v>10384</v>
      </c>
      <c r="E53" s="25">
        <f>SUM(E35:E52)</f>
        <v>172</v>
      </c>
      <c r="F53" s="25">
        <f>SUM(F35:F52)</f>
        <v>6308</v>
      </c>
      <c r="G53" s="25">
        <f>SUM(G35:G52)</f>
        <v>16864</v>
      </c>
      <c r="H53" s="21"/>
      <c r="I53" s="24">
        <f>SUM(I35:I52)</f>
        <v>21060</v>
      </c>
      <c r="J53" s="25">
        <f>SUM(J35:J52)</f>
        <v>4820</v>
      </c>
      <c r="K53" s="25">
        <f>SUM(K35:K52)</f>
        <v>53</v>
      </c>
      <c r="L53" s="25">
        <f>SUM(L35:L52)</f>
        <v>1848</v>
      </c>
      <c r="M53" s="25">
        <f>SUM(M35:M52)</f>
        <v>6721</v>
      </c>
      <c r="N53" s="21"/>
      <c r="O53" s="24">
        <f t="shared" si="16"/>
        <v>38927</v>
      </c>
      <c r="P53" s="25">
        <f t="shared" si="17"/>
        <v>15204</v>
      </c>
      <c r="Q53" s="25">
        <f t="shared" si="18"/>
        <v>225</v>
      </c>
      <c r="R53" s="25">
        <f t="shared" si="19"/>
        <v>8156</v>
      </c>
      <c r="S53" s="25">
        <f t="shared" si="20"/>
        <v>23585</v>
      </c>
    </row>
    <row r="54" spans="1:19" ht="12.75">
      <c r="A54" s="1" t="s">
        <v>53</v>
      </c>
      <c r="C54" s="18"/>
      <c r="G54" s="21"/>
      <c r="H54" s="20"/>
      <c r="I54" s="18"/>
      <c r="M54" s="21"/>
      <c r="N54" s="20"/>
      <c r="O54" s="18"/>
      <c r="S54" s="21"/>
    </row>
    <row r="55" spans="2:19" ht="12.75">
      <c r="B55" t="s">
        <v>11</v>
      </c>
      <c r="C55" s="18">
        <v>2798</v>
      </c>
      <c r="D55">
        <v>883</v>
      </c>
      <c r="E55">
        <v>17</v>
      </c>
      <c r="F55">
        <v>947</v>
      </c>
      <c r="G55" s="21">
        <f aca="true" t="shared" si="21" ref="G55:G62">SUM(D55:F55)</f>
        <v>1847</v>
      </c>
      <c r="H55" s="20"/>
      <c r="I55" s="18">
        <v>1014</v>
      </c>
      <c r="J55">
        <v>2</v>
      </c>
      <c r="K55">
        <v>2</v>
      </c>
      <c r="L55">
        <v>48</v>
      </c>
      <c r="M55" s="21">
        <f aca="true" t="shared" si="22" ref="M55:M62">SUM(J55:L55)</f>
        <v>52</v>
      </c>
      <c r="N55" s="20"/>
      <c r="O55" s="18">
        <f aca="true" t="shared" si="23" ref="O55:O63">C55+I55</f>
        <v>3812</v>
      </c>
      <c r="P55">
        <f aca="true" t="shared" si="24" ref="P55:P63">D55+J55</f>
        <v>885</v>
      </c>
      <c r="Q55">
        <f aca="true" t="shared" si="25" ref="Q55:Q63">E55+K55</f>
        <v>19</v>
      </c>
      <c r="R55">
        <f aca="true" t="shared" si="26" ref="R55:R63">F55+L55</f>
        <v>995</v>
      </c>
      <c r="S55" s="21">
        <f aca="true" t="shared" si="27" ref="S55:S63">G55+M55</f>
        <v>1899</v>
      </c>
    </row>
    <row r="56" spans="2:19" ht="12.75">
      <c r="B56" t="s">
        <v>54</v>
      </c>
      <c r="C56" s="18">
        <v>437</v>
      </c>
      <c r="D56">
        <v>71</v>
      </c>
      <c r="E56">
        <v>1</v>
      </c>
      <c r="F56">
        <v>207</v>
      </c>
      <c r="G56" s="21">
        <f t="shared" si="21"/>
        <v>279</v>
      </c>
      <c r="H56" s="20"/>
      <c r="I56" s="18">
        <v>29</v>
      </c>
      <c r="J56">
        <v>0</v>
      </c>
      <c r="K56">
        <v>0</v>
      </c>
      <c r="L56">
        <v>0</v>
      </c>
      <c r="M56" s="21">
        <f t="shared" si="22"/>
        <v>0</v>
      </c>
      <c r="N56" s="20"/>
      <c r="O56" s="18">
        <f t="shared" si="23"/>
        <v>466</v>
      </c>
      <c r="P56">
        <f t="shared" si="24"/>
        <v>71</v>
      </c>
      <c r="Q56">
        <f t="shared" si="25"/>
        <v>1</v>
      </c>
      <c r="R56">
        <f t="shared" si="26"/>
        <v>207</v>
      </c>
      <c r="S56" s="21">
        <f t="shared" si="27"/>
        <v>279</v>
      </c>
    </row>
    <row r="57" spans="2:19" ht="12.75">
      <c r="B57" t="s">
        <v>55</v>
      </c>
      <c r="C57" s="18">
        <v>3039</v>
      </c>
      <c r="D57">
        <v>342</v>
      </c>
      <c r="E57">
        <v>16</v>
      </c>
      <c r="F57">
        <v>359</v>
      </c>
      <c r="G57" s="21">
        <f t="shared" si="21"/>
        <v>717</v>
      </c>
      <c r="H57" s="20"/>
      <c r="I57" s="18">
        <v>171</v>
      </c>
      <c r="J57">
        <v>0</v>
      </c>
      <c r="K57">
        <v>0</v>
      </c>
      <c r="L57">
        <v>3</v>
      </c>
      <c r="M57" s="21">
        <f t="shared" si="22"/>
        <v>3</v>
      </c>
      <c r="N57" s="20"/>
      <c r="O57" s="18">
        <f t="shared" si="23"/>
        <v>3210</v>
      </c>
      <c r="P57">
        <f t="shared" si="24"/>
        <v>342</v>
      </c>
      <c r="Q57">
        <f t="shared" si="25"/>
        <v>16</v>
      </c>
      <c r="R57">
        <f t="shared" si="26"/>
        <v>362</v>
      </c>
      <c r="S57" s="21">
        <f t="shared" si="27"/>
        <v>720</v>
      </c>
    </row>
    <row r="58" spans="2:19" ht="12.75">
      <c r="B58" t="s">
        <v>56</v>
      </c>
      <c r="C58" s="18">
        <v>801</v>
      </c>
      <c r="D58">
        <v>136</v>
      </c>
      <c r="E58">
        <v>3</v>
      </c>
      <c r="F58">
        <v>143</v>
      </c>
      <c r="G58" s="21">
        <f t="shared" si="21"/>
        <v>282</v>
      </c>
      <c r="H58" s="20"/>
      <c r="I58" s="18">
        <v>1221</v>
      </c>
      <c r="J58">
        <v>0</v>
      </c>
      <c r="K58">
        <v>0</v>
      </c>
      <c r="L58">
        <v>10</v>
      </c>
      <c r="M58" s="21">
        <f t="shared" si="22"/>
        <v>10</v>
      </c>
      <c r="N58" s="20"/>
      <c r="O58" s="18">
        <f t="shared" si="23"/>
        <v>2022</v>
      </c>
      <c r="P58">
        <f t="shared" si="24"/>
        <v>136</v>
      </c>
      <c r="Q58">
        <f t="shared" si="25"/>
        <v>3</v>
      </c>
      <c r="R58">
        <f t="shared" si="26"/>
        <v>153</v>
      </c>
      <c r="S58" s="21">
        <f t="shared" si="27"/>
        <v>292</v>
      </c>
    </row>
    <row r="59" spans="2:19" ht="12.75">
      <c r="B59" t="s">
        <v>57</v>
      </c>
      <c r="C59" s="18">
        <v>256</v>
      </c>
      <c r="D59">
        <v>36</v>
      </c>
      <c r="E59">
        <v>0</v>
      </c>
      <c r="F59">
        <v>76</v>
      </c>
      <c r="G59" s="21">
        <f t="shared" si="21"/>
        <v>112</v>
      </c>
      <c r="H59" s="20"/>
      <c r="I59" s="18">
        <v>61</v>
      </c>
      <c r="J59">
        <v>1</v>
      </c>
      <c r="K59">
        <v>0</v>
      </c>
      <c r="L59">
        <v>0</v>
      </c>
      <c r="M59" s="21">
        <f t="shared" si="22"/>
        <v>1</v>
      </c>
      <c r="N59" s="20"/>
      <c r="O59" s="18">
        <f t="shared" si="23"/>
        <v>317</v>
      </c>
      <c r="P59">
        <f t="shared" si="24"/>
        <v>37</v>
      </c>
      <c r="Q59">
        <f t="shared" si="25"/>
        <v>0</v>
      </c>
      <c r="R59">
        <f t="shared" si="26"/>
        <v>76</v>
      </c>
      <c r="S59" s="21">
        <f t="shared" si="27"/>
        <v>113</v>
      </c>
    </row>
    <row r="60" spans="2:19" ht="12.75">
      <c r="B60" t="s">
        <v>58</v>
      </c>
      <c r="C60" s="18">
        <v>1777</v>
      </c>
      <c r="D60">
        <v>237</v>
      </c>
      <c r="E60">
        <v>6</v>
      </c>
      <c r="F60">
        <v>310</v>
      </c>
      <c r="G60" s="21">
        <f t="shared" si="21"/>
        <v>553</v>
      </c>
      <c r="H60" s="20"/>
      <c r="I60" s="18">
        <v>30</v>
      </c>
      <c r="J60">
        <v>0</v>
      </c>
      <c r="K60">
        <v>0</v>
      </c>
      <c r="L60">
        <v>0</v>
      </c>
      <c r="M60" s="21">
        <f t="shared" si="22"/>
        <v>0</v>
      </c>
      <c r="N60" s="20"/>
      <c r="O60" s="18">
        <f t="shared" si="23"/>
        <v>1807</v>
      </c>
      <c r="P60">
        <f t="shared" si="24"/>
        <v>237</v>
      </c>
      <c r="Q60">
        <f t="shared" si="25"/>
        <v>6</v>
      </c>
      <c r="R60">
        <f t="shared" si="26"/>
        <v>310</v>
      </c>
      <c r="S60" s="21">
        <f t="shared" si="27"/>
        <v>553</v>
      </c>
    </row>
    <row r="61" spans="2:19" ht="12.75">
      <c r="B61" t="s">
        <v>59</v>
      </c>
      <c r="C61" s="18">
        <v>458</v>
      </c>
      <c r="D61">
        <v>82</v>
      </c>
      <c r="E61">
        <v>1</v>
      </c>
      <c r="F61">
        <v>116</v>
      </c>
      <c r="G61" s="21">
        <f t="shared" si="21"/>
        <v>199</v>
      </c>
      <c r="H61" s="20"/>
      <c r="I61" s="18">
        <v>219</v>
      </c>
      <c r="J61">
        <v>1</v>
      </c>
      <c r="K61">
        <v>0</v>
      </c>
      <c r="L61">
        <v>0</v>
      </c>
      <c r="M61" s="21">
        <f t="shared" si="22"/>
        <v>1</v>
      </c>
      <c r="N61" s="20"/>
      <c r="O61" s="18">
        <f t="shared" si="23"/>
        <v>677</v>
      </c>
      <c r="P61">
        <f t="shared" si="24"/>
        <v>83</v>
      </c>
      <c r="Q61">
        <f t="shared" si="25"/>
        <v>1</v>
      </c>
      <c r="R61">
        <f t="shared" si="26"/>
        <v>116</v>
      </c>
      <c r="S61" s="21">
        <f t="shared" si="27"/>
        <v>200</v>
      </c>
    </row>
    <row r="62" spans="2:19" ht="12.75">
      <c r="B62" t="s">
        <v>60</v>
      </c>
      <c r="C62" s="18">
        <v>769</v>
      </c>
      <c r="D62">
        <v>133</v>
      </c>
      <c r="E62">
        <v>5</v>
      </c>
      <c r="F62">
        <v>122</v>
      </c>
      <c r="G62" s="21">
        <f t="shared" si="21"/>
        <v>260</v>
      </c>
      <c r="H62" s="20"/>
      <c r="I62" s="18">
        <v>128</v>
      </c>
      <c r="J62">
        <v>0</v>
      </c>
      <c r="K62">
        <v>0</v>
      </c>
      <c r="L62">
        <v>13</v>
      </c>
      <c r="M62" s="21">
        <f t="shared" si="22"/>
        <v>13</v>
      </c>
      <c r="N62" s="20"/>
      <c r="O62" s="18">
        <f t="shared" si="23"/>
        <v>897</v>
      </c>
      <c r="P62">
        <f t="shared" si="24"/>
        <v>133</v>
      </c>
      <c r="Q62">
        <f t="shared" si="25"/>
        <v>5</v>
      </c>
      <c r="R62">
        <f t="shared" si="26"/>
        <v>135</v>
      </c>
      <c r="S62" s="21">
        <f t="shared" si="27"/>
        <v>273</v>
      </c>
    </row>
    <row r="63" spans="1:19" s="2" customFormat="1" ht="12.75">
      <c r="A63" s="22"/>
      <c r="B63" s="23" t="s">
        <v>25</v>
      </c>
      <c r="C63" s="24">
        <v>10335</v>
      </c>
      <c r="D63" s="25">
        <f>SUM(D55:D62)</f>
        <v>1920</v>
      </c>
      <c r="E63" s="26">
        <f>SUM(E55:E62)</f>
        <v>49</v>
      </c>
      <c r="F63" s="25">
        <f>SUM(F55:F62)</f>
        <v>2280</v>
      </c>
      <c r="G63" s="25">
        <f>SUM(G55:G62)</f>
        <v>4249</v>
      </c>
      <c r="H63" s="21"/>
      <c r="I63" s="24">
        <f>SUM(I55:I62)</f>
        <v>2873</v>
      </c>
      <c r="J63" s="25">
        <f>SUM(J55:J62)</f>
        <v>4</v>
      </c>
      <c r="K63" s="25">
        <f>SUM(K55:K62)</f>
        <v>2</v>
      </c>
      <c r="L63" s="25">
        <f>SUM(L55:L62)</f>
        <v>74</v>
      </c>
      <c r="M63" s="25">
        <f>SUM(M55:M62)</f>
        <v>80</v>
      </c>
      <c r="N63" s="21"/>
      <c r="O63" s="24">
        <f t="shared" si="23"/>
        <v>13208</v>
      </c>
      <c r="P63" s="25">
        <f t="shared" si="24"/>
        <v>1924</v>
      </c>
      <c r="Q63" s="25">
        <f t="shared" si="25"/>
        <v>51</v>
      </c>
      <c r="R63" s="25">
        <f t="shared" si="26"/>
        <v>2354</v>
      </c>
      <c r="S63" s="25">
        <f t="shared" si="27"/>
        <v>4329</v>
      </c>
    </row>
    <row r="64" spans="1:19" ht="12.75">
      <c r="A64" s="1" t="s">
        <v>61</v>
      </c>
      <c r="C64" s="18"/>
      <c r="G64" s="21"/>
      <c r="H64" s="20"/>
      <c r="I64" s="18"/>
      <c r="M64" s="21"/>
      <c r="N64" s="20"/>
      <c r="O64" s="18"/>
      <c r="S64" s="21"/>
    </row>
    <row r="65" spans="2:19" ht="12.75">
      <c r="B65" t="s">
        <v>11</v>
      </c>
      <c r="C65" s="18">
        <v>4974</v>
      </c>
      <c r="D65">
        <v>2598</v>
      </c>
      <c r="E65" s="27">
        <v>54</v>
      </c>
      <c r="F65">
        <v>1632</v>
      </c>
      <c r="G65" s="21">
        <f aca="true" t="shared" si="28" ref="G65:G71">SUM(D65:F65)</f>
        <v>4284</v>
      </c>
      <c r="H65" s="20"/>
      <c r="I65" s="18">
        <v>3495</v>
      </c>
      <c r="J65">
        <v>1137</v>
      </c>
      <c r="K65">
        <v>5</v>
      </c>
      <c r="L65">
        <v>656</v>
      </c>
      <c r="M65" s="21">
        <f aca="true" t="shared" si="29" ref="M65:M71">SUM(J65:L65)</f>
        <v>1798</v>
      </c>
      <c r="N65" s="20"/>
      <c r="O65" s="18">
        <f aca="true" t="shared" si="30" ref="O65:S72">C65+I65</f>
        <v>8469</v>
      </c>
      <c r="P65">
        <f t="shared" si="30"/>
        <v>3735</v>
      </c>
      <c r="Q65">
        <f t="shared" si="30"/>
        <v>59</v>
      </c>
      <c r="R65">
        <f t="shared" si="30"/>
        <v>2288</v>
      </c>
      <c r="S65" s="21">
        <f t="shared" si="30"/>
        <v>6082</v>
      </c>
    </row>
    <row r="66" spans="2:19" ht="12.75">
      <c r="B66" t="s">
        <v>62</v>
      </c>
      <c r="C66" s="18">
        <v>513</v>
      </c>
      <c r="D66">
        <v>215</v>
      </c>
      <c r="E66" s="27">
        <v>5</v>
      </c>
      <c r="F66">
        <v>122</v>
      </c>
      <c r="G66" s="21">
        <f t="shared" si="28"/>
        <v>342</v>
      </c>
      <c r="H66" s="20"/>
      <c r="I66" s="18">
        <v>938</v>
      </c>
      <c r="J66">
        <v>285</v>
      </c>
      <c r="K66">
        <v>2</v>
      </c>
      <c r="L66">
        <v>112</v>
      </c>
      <c r="M66" s="21">
        <f t="shared" si="29"/>
        <v>399</v>
      </c>
      <c r="N66" s="20"/>
      <c r="O66" s="18">
        <f t="shared" si="30"/>
        <v>1451</v>
      </c>
      <c r="P66">
        <f t="shared" si="30"/>
        <v>500</v>
      </c>
      <c r="Q66">
        <f t="shared" si="30"/>
        <v>7</v>
      </c>
      <c r="R66">
        <f t="shared" si="30"/>
        <v>234</v>
      </c>
      <c r="S66" s="21">
        <f t="shared" si="30"/>
        <v>741</v>
      </c>
    </row>
    <row r="67" spans="2:19" ht="12.75">
      <c r="B67" t="s">
        <v>63</v>
      </c>
      <c r="C67" s="18">
        <v>1074</v>
      </c>
      <c r="D67">
        <v>967</v>
      </c>
      <c r="E67" s="27">
        <v>14</v>
      </c>
      <c r="F67">
        <v>513</v>
      </c>
      <c r="G67" s="21">
        <f t="shared" si="28"/>
        <v>1494</v>
      </c>
      <c r="H67" s="20"/>
      <c r="I67" s="18">
        <v>1321</v>
      </c>
      <c r="J67">
        <v>820</v>
      </c>
      <c r="K67">
        <v>9</v>
      </c>
      <c r="L67">
        <v>243</v>
      </c>
      <c r="M67" s="21">
        <f t="shared" si="29"/>
        <v>1072</v>
      </c>
      <c r="N67" s="20"/>
      <c r="O67" s="18">
        <f t="shared" si="30"/>
        <v>2395</v>
      </c>
      <c r="P67">
        <f t="shared" si="30"/>
        <v>1787</v>
      </c>
      <c r="Q67">
        <f t="shared" si="30"/>
        <v>23</v>
      </c>
      <c r="R67">
        <f t="shared" si="30"/>
        <v>756</v>
      </c>
      <c r="S67" s="21">
        <f t="shared" si="30"/>
        <v>2566</v>
      </c>
    </row>
    <row r="68" spans="2:19" ht="12.75">
      <c r="B68" t="s">
        <v>64</v>
      </c>
      <c r="C68" s="18">
        <v>2327</v>
      </c>
      <c r="D68">
        <v>1527</v>
      </c>
      <c r="E68" s="27">
        <v>33</v>
      </c>
      <c r="F68">
        <v>950</v>
      </c>
      <c r="G68" s="21">
        <f t="shared" si="28"/>
        <v>2510</v>
      </c>
      <c r="H68" s="20"/>
      <c r="I68" s="18">
        <v>1344</v>
      </c>
      <c r="J68">
        <v>628</v>
      </c>
      <c r="K68">
        <v>8</v>
      </c>
      <c r="L68">
        <v>263</v>
      </c>
      <c r="M68" s="21">
        <f t="shared" si="29"/>
        <v>899</v>
      </c>
      <c r="N68" s="20"/>
      <c r="O68" s="18">
        <f t="shared" si="30"/>
        <v>3671</v>
      </c>
      <c r="P68">
        <f t="shared" si="30"/>
        <v>2155</v>
      </c>
      <c r="Q68">
        <f t="shared" si="30"/>
        <v>41</v>
      </c>
      <c r="R68">
        <f t="shared" si="30"/>
        <v>1213</v>
      </c>
      <c r="S68" s="21">
        <f t="shared" si="30"/>
        <v>3409</v>
      </c>
    </row>
    <row r="69" spans="2:19" ht="12.75">
      <c r="B69" t="s">
        <v>65</v>
      </c>
      <c r="C69" s="18">
        <v>2100</v>
      </c>
      <c r="D69">
        <v>714</v>
      </c>
      <c r="E69" s="27">
        <v>15</v>
      </c>
      <c r="F69">
        <v>448</v>
      </c>
      <c r="G69" s="21">
        <f t="shared" si="28"/>
        <v>1177</v>
      </c>
      <c r="H69" s="20"/>
      <c r="I69" s="18">
        <v>925</v>
      </c>
      <c r="J69">
        <v>402</v>
      </c>
      <c r="K69">
        <v>2</v>
      </c>
      <c r="L69">
        <v>171</v>
      </c>
      <c r="M69" s="21">
        <f t="shared" si="29"/>
        <v>575</v>
      </c>
      <c r="N69" s="20"/>
      <c r="O69" s="18">
        <f t="shared" si="30"/>
        <v>3025</v>
      </c>
      <c r="P69">
        <f t="shared" si="30"/>
        <v>1116</v>
      </c>
      <c r="Q69">
        <f t="shared" si="30"/>
        <v>17</v>
      </c>
      <c r="R69">
        <f t="shared" si="30"/>
        <v>619</v>
      </c>
      <c r="S69" s="21">
        <f t="shared" si="30"/>
        <v>1752</v>
      </c>
    </row>
    <row r="70" spans="2:19" ht="12.75">
      <c r="B70" t="s">
        <v>66</v>
      </c>
      <c r="C70" s="18">
        <v>1376</v>
      </c>
      <c r="D70">
        <v>917</v>
      </c>
      <c r="E70" s="27">
        <v>19</v>
      </c>
      <c r="F70">
        <v>441</v>
      </c>
      <c r="G70" s="21">
        <f t="shared" si="28"/>
        <v>1377</v>
      </c>
      <c r="H70" s="20"/>
      <c r="I70" s="18">
        <v>2174</v>
      </c>
      <c r="J70">
        <v>930</v>
      </c>
      <c r="K70">
        <v>20</v>
      </c>
      <c r="L70">
        <v>257</v>
      </c>
      <c r="M70" s="21">
        <f t="shared" si="29"/>
        <v>1207</v>
      </c>
      <c r="N70" s="20"/>
      <c r="O70" s="18">
        <f t="shared" si="30"/>
        <v>3550</v>
      </c>
      <c r="P70">
        <f t="shared" si="30"/>
        <v>1847</v>
      </c>
      <c r="Q70">
        <f t="shared" si="30"/>
        <v>39</v>
      </c>
      <c r="R70">
        <f t="shared" si="30"/>
        <v>698</v>
      </c>
      <c r="S70" s="21">
        <f t="shared" si="30"/>
        <v>2584</v>
      </c>
    </row>
    <row r="71" spans="2:19" ht="12.75">
      <c r="B71" t="s">
        <v>67</v>
      </c>
      <c r="C71" s="18">
        <v>431</v>
      </c>
      <c r="D71">
        <v>73</v>
      </c>
      <c r="E71" s="27">
        <v>1</v>
      </c>
      <c r="F71">
        <v>52</v>
      </c>
      <c r="G71" s="21">
        <f t="shared" si="28"/>
        <v>126</v>
      </c>
      <c r="H71" s="28"/>
      <c r="I71" s="18">
        <v>337</v>
      </c>
      <c r="J71">
        <v>181</v>
      </c>
      <c r="K71">
        <v>0</v>
      </c>
      <c r="L71">
        <v>58</v>
      </c>
      <c r="M71" s="21">
        <f t="shared" si="29"/>
        <v>239</v>
      </c>
      <c r="N71" s="20"/>
      <c r="O71" s="18">
        <f t="shared" si="30"/>
        <v>768</v>
      </c>
      <c r="P71">
        <f t="shared" si="30"/>
        <v>254</v>
      </c>
      <c r="Q71">
        <f t="shared" si="30"/>
        <v>1</v>
      </c>
      <c r="R71">
        <f t="shared" si="30"/>
        <v>110</v>
      </c>
      <c r="S71" s="21">
        <f t="shared" si="30"/>
        <v>365</v>
      </c>
    </row>
    <row r="72" spans="1:19" s="2" customFormat="1" ht="12.75">
      <c r="A72" s="22"/>
      <c r="B72" s="23" t="s">
        <v>25</v>
      </c>
      <c r="C72" s="24">
        <v>12795</v>
      </c>
      <c r="D72" s="25">
        <f>SUM(D65:D71)</f>
        <v>7011</v>
      </c>
      <c r="E72" s="26">
        <f>SUM(E65:E71)</f>
        <v>141</v>
      </c>
      <c r="F72" s="26">
        <f>SUM(F65:F71)</f>
        <v>4158</v>
      </c>
      <c r="G72" s="26">
        <f>SUM(G65:G71)</f>
        <v>11310</v>
      </c>
      <c r="H72" s="21"/>
      <c r="I72" s="24">
        <f>SUM(I65:I71)</f>
        <v>10534</v>
      </c>
      <c r="J72" s="25">
        <f>SUM(J65:J71)</f>
        <v>4383</v>
      </c>
      <c r="K72" s="25">
        <f>SUM(K65:K71)</f>
        <v>46</v>
      </c>
      <c r="L72" s="25">
        <f>SUM(L65:L71)</f>
        <v>1760</v>
      </c>
      <c r="M72" s="25">
        <f>SUM(M65:M71)</f>
        <v>6189</v>
      </c>
      <c r="N72" s="21"/>
      <c r="O72" s="24">
        <f t="shared" si="30"/>
        <v>23329</v>
      </c>
      <c r="P72" s="25">
        <f t="shared" si="30"/>
        <v>11394</v>
      </c>
      <c r="Q72" s="25">
        <f t="shared" si="30"/>
        <v>187</v>
      </c>
      <c r="R72" s="25">
        <f t="shared" si="30"/>
        <v>5918</v>
      </c>
      <c r="S72" s="25">
        <f t="shared" si="30"/>
        <v>17499</v>
      </c>
    </row>
    <row r="73" spans="1:19" ht="12.75">
      <c r="A73" s="1" t="s">
        <v>68</v>
      </c>
      <c r="C73" s="18"/>
      <c r="F73" s="20"/>
      <c r="G73" s="21"/>
      <c r="H73" s="20"/>
      <c r="I73" s="18"/>
      <c r="L73" s="20"/>
      <c r="M73" s="21"/>
      <c r="N73" s="20"/>
      <c r="O73" s="18"/>
      <c r="S73" s="21"/>
    </row>
    <row r="74" spans="2:19" ht="12.75">
      <c r="B74" t="s">
        <v>11</v>
      </c>
      <c r="C74" s="18">
        <v>16930</v>
      </c>
      <c r="D74">
        <v>21147</v>
      </c>
      <c r="E74">
        <v>250</v>
      </c>
      <c r="F74">
        <f>5732+6184</f>
        <v>11916</v>
      </c>
      <c r="G74" s="21">
        <f aca="true" t="shared" si="31" ref="G74:G98">SUM(D74:F74)</f>
        <v>33313</v>
      </c>
      <c r="H74" s="20"/>
      <c r="I74" s="18">
        <v>3182</v>
      </c>
      <c r="J74" s="20">
        <v>201</v>
      </c>
      <c r="K74" s="20">
        <v>3</v>
      </c>
      <c r="L74">
        <v>272</v>
      </c>
      <c r="M74" s="28">
        <f aca="true" t="shared" si="32" ref="M74:M98">SUM(J74:L74)</f>
        <v>476</v>
      </c>
      <c r="N74" s="20"/>
      <c r="O74" s="18">
        <f aca="true" t="shared" si="33" ref="O74:O82">C74+I74</f>
        <v>20112</v>
      </c>
      <c r="P74" s="20">
        <f aca="true" t="shared" si="34" ref="P74:P82">D74+J74</f>
        <v>21348</v>
      </c>
      <c r="Q74" s="20">
        <f aca="true" t="shared" si="35" ref="Q74:Q82">E74+K74</f>
        <v>253</v>
      </c>
      <c r="R74">
        <f aca="true" t="shared" si="36" ref="R74:R82">F74+L74</f>
        <v>12188</v>
      </c>
      <c r="S74" s="21">
        <f aca="true" t="shared" si="37" ref="S74:S82">G74+M74</f>
        <v>33789</v>
      </c>
    </row>
    <row r="75" spans="2:19" ht="12.75">
      <c r="B75" t="s">
        <v>69</v>
      </c>
      <c r="C75" s="18">
        <v>41432</v>
      </c>
      <c r="D75">
        <v>3495</v>
      </c>
      <c r="E75">
        <v>57</v>
      </c>
      <c r="F75">
        <v>1616</v>
      </c>
      <c r="G75" s="21">
        <f t="shared" si="31"/>
        <v>5168</v>
      </c>
      <c r="H75" s="20"/>
      <c r="I75" s="18">
        <v>274</v>
      </c>
      <c r="J75" s="20">
        <v>188</v>
      </c>
      <c r="K75" s="20">
        <v>2</v>
      </c>
      <c r="L75">
        <v>151</v>
      </c>
      <c r="M75" s="21">
        <f t="shared" si="32"/>
        <v>341</v>
      </c>
      <c r="N75" s="20"/>
      <c r="O75" s="18">
        <f t="shared" si="33"/>
        <v>41706</v>
      </c>
      <c r="P75" s="20">
        <f t="shared" si="34"/>
        <v>3683</v>
      </c>
      <c r="Q75" s="20">
        <f t="shared" si="35"/>
        <v>59</v>
      </c>
      <c r="R75">
        <f t="shared" si="36"/>
        <v>1767</v>
      </c>
      <c r="S75" s="21">
        <f t="shared" si="37"/>
        <v>5509</v>
      </c>
    </row>
    <row r="76" spans="2:19" ht="12.75">
      <c r="B76" t="s">
        <v>70</v>
      </c>
      <c r="C76" s="18">
        <v>14960</v>
      </c>
      <c r="D76">
        <v>479</v>
      </c>
      <c r="E76">
        <v>9</v>
      </c>
      <c r="F76">
        <v>234</v>
      </c>
      <c r="G76" s="21">
        <f t="shared" si="31"/>
        <v>722</v>
      </c>
      <c r="H76" s="20"/>
      <c r="I76" s="18">
        <v>499</v>
      </c>
      <c r="J76" s="20">
        <v>252</v>
      </c>
      <c r="K76" s="20">
        <v>2</v>
      </c>
      <c r="L76">
        <v>97</v>
      </c>
      <c r="M76" s="21">
        <f t="shared" si="32"/>
        <v>351</v>
      </c>
      <c r="N76" s="20"/>
      <c r="O76" s="18">
        <f t="shared" si="33"/>
        <v>15459</v>
      </c>
      <c r="P76" s="20">
        <f t="shared" si="34"/>
        <v>731</v>
      </c>
      <c r="Q76" s="20">
        <f t="shared" si="35"/>
        <v>11</v>
      </c>
      <c r="R76">
        <f t="shared" si="36"/>
        <v>331</v>
      </c>
      <c r="S76" s="21">
        <f t="shared" si="37"/>
        <v>1073</v>
      </c>
    </row>
    <row r="77" spans="2:19" ht="12.75">
      <c r="B77" t="s">
        <v>71</v>
      </c>
      <c r="C77" s="18">
        <v>2757</v>
      </c>
      <c r="D77">
        <v>327</v>
      </c>
      <c r="E77">
        <v>5</v>
      </c>
      <c r="F77">
        <v>179</v>
      </c>
      <c r="G77" s="21">
        <f t="shared" si="31"/>
        <v>511</v>
      </c>
      <c r="H77" s="20"/>
      <c r="I77" s="18">
        <v>1279</v>
      </c>
      <c r="J77" s="20">
        <v>325</v>
      </c>
      <c r="K77" s="20">
        <v>3</v>
      </c>
      <c r="L77">
        <v>128</v>
      </c>
      <c r="M77" s="21">
        <f t="shared" si="32"/>
        <v>456</v>
      </c>
      <c r="N77" s="20"/>
      <c r="O77" s="18">
        <f t="shared" si="33"/>
        <v>4036</v>
      </c>
      <c r="P77" s="20">
        <f t="shared" si="34"/>
        <v>652</v>
      </c>
      <c r="Q77" s="20">
        <f t="shared" si="35"/>
        <v>8</v>
      </c>
      <c r="R77">
        <f t="shared" si="36"/>
        <v>307</v>
      </c>
      <c r="S77" s="21">
        <f t="shared" si="37"/>
        <v>967</v>
      </c>
    </row>
    <row r="78" spans="2:19" ht="12.75">
      <c r="B78" t="s">
        <v>72</v>
      </c>
      <c r="C78" s="18">
        <v>2929</v>
      </c>
      <c r="D78">
        <v>1185</v>
      </c>
      <c r="E78">
        <v>8</v>
      </c>
      <c r="F78">
        <v>572</v>
      </c>
      <c r="G78" s="21">
        <f t="shared" si="31"/>
        <v>1765</v>
      </c>
      <c r="H78" s="20"/>
      <c r="I78" s="18">
        <v>2111</v>
      </c>
      <c r="J78" s="20">
        <v>560</v>
      </c>
      <c r="K78" s="20">
        <v>3</v>
      </c>
      <c r="L78">
        <v>235</v>
      </c>
      <c r="M78" s="21">
        <f t="shared" si="32"/>
        <v>798</v>
      </c>
      <c r="N78" s="20"/>
      <c r="O78" s="18">
        <f t="shared" si="33"/>
        <v>5040</v>
      </c>
      <c r="P78" s="20">
        <f t="shared" si="34"/>
        <v>1745</v>
      </c>
      <c r="Q78" s="20">
        <f t="shared" si="35"/>
        <v>11</v>
      </c>
      <c r="R78">
        <f t="shared" si="36"/>
        <v>807</v>
      </c>
      <c r="S78" s="21">
        <f t="shared" si="37"/>
        <v>2563</v>
      </c>
    </row>
    <row r="79" spans="2:19" ht="12.75">
      <c r="B79" t="s">
        <v>73</v>
      </c>
      <c r="C79" s="18">
        <v>3329</v>
      </c>
      <c r="D79">
        <v>221</v>
      </c>
      <c r="E79">
        <v>3</v>
      </c>
      <c r="F79">
        <v>122</v>
      </c>
      <c r="G79" s="21">
        <f t="shared" si="31"/>
        <v>346</v>
      </c>
      <c r="H79" s="20"/>
      <c r="I79" s="18">
        <v>330</v>
      </c>
      <c r="J79" s="20">
        <v>174</v>
      </c>
      <c r="K79" s="20">
        <v>0</v>
      </c>
      <c r="L79">
        <v>80</v>
      </c>
      <c r="M79" s="21">
        <f t="shared" si="32"/>
        <v>254</v>
      </c>
      <c r="N79" s="20"/>
      <c r="O79" s="18">
        <f t="shared" si="33"/>
        <v>3659</v>
      </c>
      <c r="P79" s="20">
        <f t="shared" si="34"/>
        <v>395</v>
      </c>
      <c r="Q79" s="20">
        <f t="shared" si="35"/>
        <v>3</v>
      </c>
      <c r="R79">
        <f t="shared" si="36"/>
        <v>202</v>
      </c>
      <c r="S79" s="21">
        <f t="shared" si="37"/>
        <v>600</v>
      </c>
    </row>
    <row r="80" spans="2:19" ht="12.75">
      <c r="B80" t="s">
        <v>74</v>
      </c>
      <c r="C80" s="18">
        <v>32520</v>
      </c>
      <c r="D80">
        <v>7464</v>
      </c>
      <c r="E80">
        <v>67</v>
      </c>
      <c r="F80">
        <v>1636</v>
      </c>
      <c r="G80" s="21">
        <f t="shared" si="31"/>
        <v>9167</v>
      </c>
      <c r="H80" s="20"/>
      <c r="I80" s="18">
        <v>632</v>
      </c>
      <c r="J80" s="20">
        <v>136</v>
      </c>
      <c r="K80" s="20">
        <v>4</v>
      </c>
      <c r="L80">
        <v>85</v>
      </c>
      <c r="M80" s="21">
        <f t="shared" si="32"/>
        <v>225</v>
      </c>
      <c r="N80" s="20"/>
      <c r="O80" s="18">
        <f t="shared" si="33"/>
        <v>33152</v>
      </c>
      <c r="P80" s="20">
        <f t="shared" si="34"/>
        <v>7600</v>
      </c>
      <c r="Q80" s="20">
        <f t="shared" si="35"/>
        <v>71</v>
      </c>
      <c r="R80">
        <f t="shared" si="36"/>
        <v>1721</v>
      </c>
      <c r="S80" s="21">
        <f t="shared" si="37"/>
        <v>9392</v>
      </c>
    </row>
    <row r="81" spans="2:19" ht="12.75">
      <c r="B81" t="s">
        <v>75</v>
      </c>
      <c r="C81" s="18">
        <v>4469</v>
      </c>
      <c r="D81">
        <v>855</v>
      </c>
      <c r="E81">
        <v>16</v>
      </c>
      <c r="F81">
        <v>432</v>
      </c>
      <c r="G81" s="21">
        <f t="shared" si="31"/>
        <v>1303</v>
      </c>
      <c r="H81" s="20"/>
      <c r="I81" s="18">
        <v>2300</v>
      </c>
      <c r="J81" s="20">
        <v>531</v>
      </c>
      <c r="K81" s="20">
        <v>2</v>
      </c>
      <c r="L81">
        <v>224</v>
      </c>
      <c r="M81" s="21">
        <f t="shared" si="32"/>
        <v>757</v>
      </c>
      <c r="N81" s="20"/>
      <c r="O81" s="18">
        <f t="shared" si="33"/>
        <v>6769</v>
      </c>
      <c r="P81" s="20">
        <f t="shared" si="34"/>
        <v>1386</v>
      </c>
      <c r="Q81" s="20">
        <f t="shared" si="35"/>
        <v>18</v>
      </c>
      <c r="R81">
        <f t="shared" si="36"/>
        <v>656</v>
      </c>
      <c r="S81" s="21">
        <f t="shared" si="37"/>
        <v>2060</v>
      </c>
    </row>
    <row r="82" spans="2:19" ht="12.75">
      <c r="B82" t="s">
        <v>76</v>
      </c>
      <c r="C82" s="18">
        <v>939</v>
      </c>
      <c r="D82">
        <v>193</v>
      </c>
      <c r="E82">
        <v>3</v>
      </c>
      <c r="F82">
        <v>95</v>
      </c>
      <c r="G82" s="21">
        <f t="shared" si="31"/>
        <v>291</v>
      </c>
      <c r="H82" s="20"/>
      <c r="I82" s="18">
        <v>740</v>
      </c>
      <c r="J82">
        <v>138</v>
      </c>
      <c r="K82">
        <v>0</v>
      </c>
      <c r="L82">
        <v>68</v>
      </c>
      <c r="M82" s="21">
        <f t="shared" si="32"/>
        <v>206</v>
      </c>
      <c r="N82" s="20"/>
      <c r="O82" s="18">
        <f t="shared" si="33"/>
        <v>1679</v>
      </c>
      <c r="P82">
        <f t="shared" si="34"/>
        <v>331</v>
      </c>
      <c r="Q82">
        <f t="shared" si="35"/>
        <v>3</v>
      </c>
      <c r="R82">
        <f t="shared" si="36"/>
        <v>163</v>
      </c>
      <c r="S82" s="21">
        <f t="shared" si="37"/>
        <v>497</v>
      </c>
    </row>
    <row r="83" spans="2:19" ht="12.75">
      <c r="B83" t="s">
        <v>77</v>
      </c>
      <c r="C83" s="18">
        <v>648</v>
      </c>
      <c r="D83">
        <v>370</v>
      </c>
      <c r="E83">
        <v>13</v>
      </c>
      <c r="F83">
        <v>198</v>
      </c>
      <c r="G83" s="21">
        <f t="shared" si="31"/>
        <v>581</v>
      </c>
      <c r="H83" s="20"/>
      <c r="I83" s="18">
        <v>555</v>
      </c>
      <c r="J83">
        <v>266</v>
      </c>
      <c r="K83">
        <v>1</v>
      </c>
      <c r="L83">
        <v>95</v>
      </c>
      <c r="M83" s="21">
        <f t="shared" si="32"/>
        <v>362</v>
      </c>
      <c r="N83" s="20"/>
      <c r="O83" s="18">
        <f aca="true" t="shared" si="38" ref="O83:O99">C83+I83</f>
        <v>1203</v>
      </c>
      <c r="P83">
        <f aca="true" t="shared" si="39" ref="P83:P99">D83+J83</f>
        <v>636</v>
      </c>
      <c r="Q83">
        <f aca="true" t="shared" si="40" ref="Q83:Q99">E83+K83</f>
        <v>14</v>
      </c>
      <c r="R83">
        <f>F83+L82</f>
        <v>266</v>
      </c>
      <c r="S83" s="21">
        <f aca="true" t="shared" si="41" ref="S83:S99">G83+M83</f>
        <v>943</v>
      </c>
    </row>
    <row r="84" spans="2:19" ht="12.75">
      <c r="B84" t="s">
        <v>78</v>
      </c>
      <c r="C84" s="18">
        <v>1570</v>
      </c>
      <c r="D84">
        <v>421</v>
      </c>
      <c r="E84">
        <v>9</v>
      </c>
      <c r="F84">
        <v>275</v>
      </c>
      <c r="G84" s="21">
        <f t="shared" si="31"/>
        <v>705</v>
      </c>
      <c r="H84" s="20"/>
      <c r="I84" s="18">
        <v>3229</v>
      </c>
      <c r="J84">
        <v>455</v>
      </c>
      <c r="K84">
        <v>6</v>
      </c>
      <c r="L84">
        <v>147</v>
      </c>
      <c r="M84" s="21">
        <f t="shared" si="32"/>
        <v>608</v>
      </c>
      <c r="N84" s="20"/>
      <c r="O84" s="18">
        <f t="shared" si="38"/>
        <v>4799</v>
      </c>
      <c r="P84">
        <f t="shared" si="39"/>
        <v>876</v>
      </c>
      <c r="Q84">
        <f t="shared" si="40"/>
        <v>15</v>
      </c>
      <c r="R84">
        <f>F84+L83</f>
        <v>370</v>
      </c>
      <c r="S84" s="21">
        <f t="shared" si="41"/>
        <v>1313</v>
      </c>
    </row>
    <row r="85" spans="2:19" ht="12.75">
      <c r="B85" t="s">
        <v>79</v>
      </c>
      <c r="C85" s="18">
        <v>998</v>
      </c>
      <c r="D85">
        <v>221</v>
      </c>
      <c r="E85">
        <v>3</v>
      </c>
      <c r="F85">
        <v>118</v>
      </c>
      <c r="G85" s="21">
        <f t="shared" si="31"/>
        <v>342</v>
      </c>
      <c r="H85" s="20"/>
      <c r="I85" s="18">
        <v>2102</v>
      </c>
      <c r="J85">
        <v>358</v>
      </c>
      <c r="K85">
        <v>2</v>
      </c>
      <c r="L85">
        <v>93</v>
      </c>
      <c r="M85" s="21">
        <f t="shared" si="32"/>
        <v>453</v>
      </c>
      <c r="N85" s="20"/>
      <c r="O85" s="18">
        <f t="shared" si="38"/>
        <v>3100</v>
      </c>
      <c r="P85">
        <f t="shared" si="39"/>
        <v>579</v>
      </c>
      <c r="Q85">
        <f t="shared" si="40"/>
        <v>5</v>
      </c>
      <c r="R85">
        <f>F85+L84</f>
        <v>265</v>
      </c>
      <c r="S85" s="21">
        <f t="shared" si="41"/>
        <v>795</v>
      </c>
    </row>
    <row r="86" spans="2:19" ht="12.75">
      <c r="B86" t="s">
        <v>80</v>
      </c>
      <c r="C86" s="18">
        <v>623</v>
      </c>
      <c r="D86">
        <v>759</v>
      </c>
      <c r="E86">
        <v>16</v>
      </c>
      <c r="F86">
        <v>430</v>
      </c>
      <c r="G86" s="21">
        <f t="shared" si="31"/>
        <v>1205</v>
      </c>
      <c r="H86" s="20"/>
      <c r="I86" s="18">
        <v>611</v>
      </c>
      <c r="J86">
        <v>471</v>
      </c>
      <c r="K86">
        <v>4</v>
      </c>
      <c r="L86">
        <v>228</v>
      </c>
      <c r="M86" s="21">
        <f t="shared" si="32"/>
        <v>703</v>
      </c>
      <c r="N86" s="20"/>
      <c r="O86" s="18">
        <f t="shared" si="38"/>
        <v>1234</v>
      </c>
      <c r="P86">
        <f t="shared" si="39"/>
        <v>1230</v>
      </c>
      <c r="Q86">
        <f t="shared" si="40"/>
        <v>20</v>
      </c>
      <c r="R86">
        <f aca="true" t="shared" si="42" ref="R86:R99">F86+L86</f>
        <v>658</v>
      </c>
      <c r="S86" s="21">
        <f t="shared" si="41"/>
        <v>1908</v>
      </c>
    </row>
    <row r="87" spans="2:19" ht="12.75">
      <c r="B87" t="s">
        <v>81</v>
      </c>
      <c r="C87" s="18">
        <v>810</v>
      </c>
      <c r="D87">
        <v>657</v>
      </c>
      <c r="E87">
        <v>5</v>
      </c>
      <c r="F87">
        <v>262</v>
      </c>
      <c r="G87" s="21">
        <f t="shared" si="31"/>
        <v>924</v>
      </c>
      <c r="H87" s="20"/>
      <c r="I87" s="18">
        <v>1316</v>
      </c>
      <c r="J87">
        <v>636</v>
      </c>
      <c r="K87">
        <v>3</v>
      </c>
      <c r="L87">
        <v>229</v>
      </c>
      <c r="M87" s="21">
        <f t="shared" si="32"/>
        <v>868</v>
      </c>
      <c r="N87" s="20"/>
      <c r="O87" s="18">
        <f t="shared" si="38"/>
        <v>2126</v>
      </c>
      <c r="P87">
        <f t="shared" si="39"/>
        <v>1293</v>
      </c>
      <c r="Q87">
        <f t="shared" si="40"/>
        <v>8</v>
      </c>
      <c r="R87">
        <f t="shared" si="42"/>
        <v>491</v>
      </c>
      <c r="S87" s="21">
        <f t="shared" si="41"/>
        <v>1792</v>
      </c>
    </row>
    <row r="88" spans="2:19" ht="12.75">
      <c r="B88" t="s">
        <v>82</v>
      </c>
      <c r="C88" s="18">
        <v>5736</v>
      </c>
      <c r="D88">
        <v>2590</v>
      </c>
      <c r="E88">
        <v>24</v>
      </c>
      <c r="F88">
        <v>1336</v>
      </c>
      <c r="G88" s="21">
        <f t="shared" si="31"/>
        <v>3950</v>
      </c>
      <c r="H88" s="20"/>
      <c r="I88" s="18">
        <v>4877</v>
      </c>
      <c r="J88">
        <v>756</v>
      </c>
      <c r="K88">
        <v>3</v>
      </c>
      <c r="L88">
        <v>427</v>
      </c>
      <c r="M88" s="21">
        <f t="shared" si="32"/>
        <v>1186</v>
      </c>
      <c r="N88" s="20"/>
      <c r="O88" s="18">
        <f t="shared" si="38"/>
        <v>10613</v>
      </c>
      <c r="P88">
        <f t="shared" si="39"/>
        <v>3346</v>
      </c>
      <c r="Q88">
        <f t="shared" si="40"/>
        <v>27</v>
      </c>
      <c r="R88">
        <f t="shared" si="42"/>
        <v>1763</v>
      </c>
      <c r="S88" s="21">
        <f t="shared" si="41"/>
        <v>5136</v>
      </c>
    </row>
    <row r="89" spans="2:19" ht="12.75">
      <c r="B89" t="s">
        <v>83</v>
      </c>
      <c r="C89" s="18">
        <v>2252</v>
      </c>
      <c r="D89">
        <v>953</v>
      </c>
      <c r="E89">
        <v>9</v>
      </c>
      <c r="F89">
        <v>534</v>
      </c>
      <c r="G89" s="21">
        <f t="shared" si="31"/>
        <v>1496</v>
      </c>
      <c r="H89" s="20"/>
      <c r="I89" s="18">
        <v>1968</v>
      </c>
      <c r="J89">
        <v>254</v>
      </c>
      <c r="K89">
        <v>2</v>
      </c>
      <c r="L89">
        <v>162</v>
      </c>
      <c r="M89" s="21">
        <f t="shared" si="32"/>
        <v>418</v>
      </c>
      <c r="N89" s="20"/>
      <c r="O89" s="18">
        <f t="shared" si="38"/>
        <v>4220</v>
      </c>
      <c r="P89">
        <f t="shared" si="39"/>
        <v>1207</v>
      </c>
      <c r="Q89">
        <f t="shared" si="40"/>
        <v>11</v>
      </c>
      <c r="R89">
        <f t="shared" si="42"/>
        <v>696</v>
      </c>
      <c r="S89" s="21">
        <f t="shared" si="41"/>
        <v>1914</v>
      </c>
    </row>
    <row r="90" spans="2:19" ht="12.75">
      <c r="B90" t="s">
        <v>84</v>
      </c>
      <c r="C90" s="18">
        <v>12962</v>
      </c>
      <c r="D90">
        <v>4479</v>
      </c>
      <c r="E90">
        <v>56</v>
      </c>
      <c r="F90">
        <v>2324</v>
      </c>
      <c r="G90" s="21">
        <f t="shared" si="31"/>
        <v>6859</v>
      </c>
      <c r="H90" s="20"/>
      <c r="I90" s="18">
        <v>765</v>
      </c>
      <c r="J90">
        <v>175</v>
      </c>
      <c r="K90">
        <v>4</v>
      </c>
      <c r="L90">
        <v>221</v>
      </c>
      <c r="M90" s="21">
        <f t="shared" si="32"/>
        <v>400</v>
      </c>
      <c r="N90" s="20"/>
      <c r="O90" s="18">
        <f t="shared" si="38"/>
        <v>13727</v>
      </c>
      <c r="P90">
        <f t="shared" si="39"/>
        <v>4654</v>
      </c>
      <c r="Q90">
        <f t="shared" si="40"/>
        <v>60</v>
      </c>
      <c r="R90">
        <f t="shared" si="42"/>
        <v>2545</v>
      </c>
      <c r="S90" s="21">
        <f t="shared" si="41"/>
        <v>7259</v>
      </c>
    </row>
    <row r="91" spans="2:19" ht="12.75">
      <c r="B91" t="s">
        <v>30</v>
      </c>
      <c r="C91" s="18">
        <v>1984</v>
      </c>
      <c r="D91">
        <v>520</v>
      </c>
      <c r="E91">
        <v>16</v>
      </c>
      <c r="F91">
        <v>335</v>
      </c>
      <c r="G91" s="21">
        <f t="shared" si="31"/>
        <v>871</v>
      </c>
      <c r="H91" s="20"/>
      <c r="I91" s="18">
        <v>378</v>
      </c>
      <c r="J91">
        <v>227</v>
      </c>
      <c r="K91">
        <v>3</v>
      </c>
      <c r="L91">
        <v>107</v>
      </c>
      <c r="M91" s="21">
        <f t="shared" si="32"/>
        <v>337</v>
      </c>
      <c r="N91" s="20"/>
      <c r="O91" s="18">
        <f t="shared" si="38"/>
        <v>2362</v>
      </c>
      <c r="P91">
        <f t="shared" si="39"/>
        <v>747</v>
      </c>
      <c r="Q91">
        <f t="shared" si="40"/>
        <v>19</v>
      </c>
      <c r="R91">
        <f t="shared" si="42"/>
        <v>442</v>
      </c>
      <c r="S91" s="21">
        <f t="shared" si="41"/>
        <v>1208</v>
      </c>
    </row>
    <row r="92" spans="2:19" ht="12.75">
      <c r="B92" t="s">
        <v>85</v>
      </c>
      <c r="C92" s="18">
        <v>683</v>
      </c>
      <c r="D92">
        <v>266</v>
      </c>
      <c r="E92">
        <v>5</v>
      </c>
      <c r="F92">
        <v>160</v>
      </c>
      <c r="G92" s="21">
        <f t="shared" si="31"/>
        <v>431</v>
      </c>
      <c r="H92" s="20"/>
      <c r="I92" s="18">
        <v>324</v>
      </c>
      <c r="J92">
        <v>180</v>
      </c>
      <c r="K92">
        <v>2</v>
      </c>
      <c r="L92">
        <v>66</v>
      </c>
      <c r="M92" s="21">
        <f t="shared" si="32"/>
        <v>248</v>
      </c>
      <c r="N92" s="20"/>
      <c r="O92" s="18">
        <f t="shared" si="38"/>
        <v>1007</v>
      </c>
      <c r="P92">
        <f t="shared" si="39"/>
        <v>446</v>
      </c>
      <c r="Q92">
        <f t="shared" si="40"/>
        <v>7</v>
      </c>
      <c r="R92">
        <f t="shared" si="42"/>
        <v>226</v>
      </c>
      <c r="S92" s="21">
        <f t="shared" si="41"/>
        <v>679</v>
      </c>
    </row>
    <row r="93" spans="2:19" ht="12.75">
      <c r="B93" t="s">
        <v>86</v>
      </c>
      <c r="C93" s="18">
        <v>12743</v>
      </c>
      <c r="D93">
        <v>6463</v>
      </c>
      <c r="E93">
        <v>88</v>
      </c>
      <c r="F93">
        <v>2987</v>
      </c>
      <c r="G93" s="21">
        <f t="shared" si="31"/>
        <v>9538</v>
      </c>
      <c r="H93" s="20"/>
      <c r="I93" s="18">
        <v>1362</v>
      </c>
      <c r="J93">
        <v>209</v>
      </c>
      <c r="K93">
        <v>3</v>
      </c>
      <c r="L93">
        <v>258</v>
      </c>
      <c r="M93" s="21">
        <f t="shared" si="32"/>
        <v>470</v>
      </c>
      <c r="N93" s="20"/>
      <c r="O93" s="18">
        <f t="shared" si="38"/>
        <v>14105</v>
      </c>
      <c r="P93">
        <f t="shared" si="39"/>
        <v>6672</v>
      </c>
      <c r="Q93">
        <f t="shared" si="40"/>
        <v>91</v>
      </c>
      <c r="R93">
        <f t="shared" si="42"/>
        <v>3245</v>
      </c>
      <c r="S93" s="21">
        <f t="shared" si="41"/>
        <v>10008</v>
      </c>
    </row>
    <row r="94" spans="2:19" ht="12.75">
      <c r="B94" t="s">
        <v>87</v>
      </c>
      <c r="C94" s="18">
        <v>6942</v>
      </c>
      <c r="D94">
        <v>1824</v>
      </c>
      <c r="E94">
        <v>37</v>
      </c>
      <c r="F94">
        <v>1331</v>
      </c>
      <c r="G94" s="21">
        <f t="shared" si="31"/>
        <v>3192</v>
      </c>
      <c r="H94" s="20"/>
      <c r="I94" s="18">
        <v>663</v>
      </c>
      <c r="J94">
        <v>152</v>
      </c>
      <c r="K94">
        <v>1</v>
      </c>
      <c r="L94">
        <v>190</v>
      </c>
      <c r="M94" s="21">
        <f t="shared" si="32"/>
        <v>343</v>
      </c>
      <c r="N94" s="20"/>
      <c r="O94" s="18">
        <f t="shared" si="38"/>
        <v>7605</v>
      </c>
      <c r="P94">
        <f t="shared" si="39"/>
        <v>1976</v>
      </c>
      <c r="Q94">
        <f t="shared" si="40"/>
        <v>38</v>
      </c>
      <c r="R94">
        <f t="shared" si="42"/>
        <v>1521</v>
      </c>
      <c r="S94" s="21">
        <f t="shared" si="41"/>
        <v>3535</v>
      </c>
    </row>
    <row r="95" spans="2:19" ht="12.75">
      <c r="B95" t="s">
        <v>88</v>
      </c>
      <c r="C95" s="18">
        <v>3762</v>
      </c>
      <c r="D95">
        <v>1417</v>
      </c>
      <c r="E95">
        <v>26</v>
      </c>
      <c r="F95">
        <v>980</v>
      </c>
      <c r="G95" s="21">
        <f t="shared" si="31"/>
        <v>2423</v>
      </c>
      <c r="H95" s="20"/>
      <c r="I95" s="18">
        <v>52</v>
      </c>
      <c r="J95">
        <v>202</v>
      </c>
      <c r="K95">
        <v>0</v>
      </c>
      <c r="L95">
        <v>135</v>
      </c>
      <c r="M95" s="21">
        <f t="shared" si="32"/>
        <v>337</v>
      </c>
      <c r="N95" s="20"/>
      <c r="O95" s="18">
        <f t="shared" si="38"/>
        <v>3814</v>
      </c>
      <c r="P95">
        <f t="shared" si="39"/>
        <v>1619</v>
      </c>
      <c r="Q95">
        <f t="shared" si="40"/>
        <v>26</v>
      </c>
      <c r="R95">
        <f t="shared" si="42"/>
        <v>1115</v>
      </c>
      <c r="S95" s="21">
        <f t="shared" si="41"/>
        <v>2760</v>
      </c>
    </row>
    <row r="96" spans="2:19" ht="12.75">
      <c r="B96" t="s">
        <v>89</v>
      </c>
      <c r="C96" s="18">
        <v>219</v>
      </c>
      <c r="D96">
        <v>97</v>
      </c>
      <c r="E96">
        <v>0</v>
      </c>
      <c r="F96">
        <v>56</v>
      </c>
      <c r="G96" s="21">
        <f t="shared" si="31"/>
        <v>153</v>
      </c>
      <c r="H96" s="20"/>
      <c r="I96" s="18">
        <v>26</v>
      </c>
      <c r="J96">
        <v>119</v>
      </c>
      <c r="K96">
        <v>0</v>
      </c>
      <c r="L96">
        <v>44</v>
      </c>
      <c r="M96" s="21">
        <f t="shared" si="32"/>
        <v>163</v>
      </c>
      <c r="N96" s="20"/>
      <c r="O96" s="18">
        <f t="shared" si="38"/>
        <v>245</v>
      </c>
      <c r="P96">
        <f t="shared" si="39"/>
        <v>216</v>
      </c>
      <c r="Q96">
        <f t="shared" si="40"/>
        <v>0</v>
      </c>
      <c r="R96">
        <f t="shared" si="42"/>
        <v>100</v>
      </c>
      <c r="S96" s="21">
        <f t="shared" si="41"/>
        <v>316</v>
      </c>
    </row>
    <row r="97" spans="2:19" ht="12.75">
      <c r="B97" t="s">
        <v>90</v>
      </c>
      <c r="C97" s="18">
        <v>666</v>
      </c>
      <c r="D97">
        <v>465</v>
      </c>
      <c r="E97">
        <v>10</v>
      </c>
      <c r="F97">
        <v>281</v>
      </c>
      <c r="G97" s="21">
        <f t="shared" si="31"/>
        <v>756</v>
      </c>
      <c r="H97" s="20"/>
      <c r="I97" s="18">
        <v>12</v>
      </c>
      <c r="J97" s="20">
        <v>39</v>
      </c>
      <c r="K97" s="20">
        <v>0</v>
      </c>
      <c r="L97">
        <v>49</v>
      </c>
      <c r="M97" s="21">
        <f t="shared" si="32"/>
        <v>88</v>
      </c>
      <c r="N97" s="20"/>
      <c r="O97" s="18">
        <f t="shared" si="38"/>
        <v>678</v>
      </c>
      <c r="P97" s="20">
        <f t="shared" si="39"/>
        <v>504</v>
      </c>
      <c r="Q97" s="20">
        <f t="shared" si="40"/>
        <v>10</v>
      </c>
      <c r="R97">
        <f t="shared" si="42"/>
        <v>330</v>
      </c>
      <c r="S97" s="21">
        <f t="shared" si="41"/>
        <v>844</v>
      </c>
    </row>
    <row r="98" spans="2:19" ht="12.75">
      <c r="B98" t="s">
        <v>91</v>
      </c>
      <c r="C98" s="18">
        <v>38</v>
      </c>
      <c r="D98">
        <v>30</v>
      </c>
      <c r="E98">
        <v>1</v>
      </c>
      <c r="F98">
        <v>11</v>
      </c>
      <c r="G98" s="21">
        <f t="shared" si="31"/>
        <v>42</v>
      </c>
      <c r="H98" s="20"/>
      <c r="I98" s="18">
        <v>14</v>
      </c>
      <c r="J98" s="20">
        <v>53</v>
      </c>
      <c r="K98" s="20">
        <v>0</v>
      </c>
      <c r="L98">
        <v>24</v>
      </c>
      <c r="M98" s="21">
        <f t="shared" si="32"/>
        <v>77</v>
      </c>
      <c r="N98" s="20"/>
      <c r="O98" s="18">
        <f t="shared" si="38"/>
        <v>52</v>
      </c>
      <c r="P98" s="20">
        <f t="shared" si="39"/>
        <v>83</v>
      </c>
      <c r="Q98" s="20">
        <f t="shared" si="40"/>
        <v>1</v>
      </c>
      <c r="R98">
        <f t="shared" si="42"/>
        <v>35</v>
      </c>
      <c r="S98" s="21">
        <f t="shared" si="41"/>
        <v>119</v>
      </c>
    </row>
    <row r="99" spans="1:19" s="2" customFormat="1" ht="12.75">
      <c r="A99" s="22"/>
      <c r="B99" s="23" t="s">
        <v>25</v>
      </c>
      <c r="C99" s="24">
        <v>172901</v>
      </c>
      <c r="D99" s="25">
        <f>SUM(D74:D98)</f>
        <v>56898</v>
      </c>
      <c r="E99" s="25">
        <f>SUM(E74:E98)</f>
        <v>736</v>
      </c>
      <c r="F99" s="25">
        <f>SUM(F74:F98)</f>
        <v>28420</v>
      </c>
      <c r="G99" s="25">
        <f>SUM(G74:G98)</f>
        <v>86054</v>
      </c>
      <c r="H99" s="21"/>
      <c r="I99" s="24">
        <f>SUM(I74:I98)</f>
        <v>29601</v>
      </c>
      <c r="J99" s="25">
        <f>SUM(J74:J98)</f>
        <v>7057</v>
      </c>
      <c r="K99" s="25">
        <f>SUM(K74:K98)</f>
        <v>53</v>
      </c>
      <c r="L99" s="25">
        <f>SUM(L74:L98)</f>
        <v>3815</v>
      </c>
      <c r="M99" s="25">
        <f>SUM(M74:M98)</f>
        <v>10925</v>
      </c>
      <c r="N99" s="21"/>
      <c r="O99" s="24">
        <f t="shared" si="38"/>
        <v>202502</v>
      </c>
      <c r="P99" s="25">
        <f t="shared" si="39"/>
        <v>63955</v>
      </c>
      <c r="Q99" s="25">
        <f t="shared" si="40"/>
        <v>789</v>
      </c>
      <c r="R99" s="25">
        <f t="shared" si="42"/>
        <v>32235</v>
      </c>
      <c r="S99" s="25">
        <f t="shared" si="41"/>
        <v>96979</v>
      </c>
    </row>
    <row r="100" spans="1:19" ht="12.75">
      <c r="A100" s="1" t="s">
        <v>92</v>
      </c>
      <c r="C100" s="18"/>
      <c r="G100" s="21"/>
      <c r="H100" s="20"/>
      <c r="I100" s="18"/>
      <c r="M100" s="21"/>
      <c r="N100" s="20"/>
      <c r="O100" s="18"/>
      <c r="S100" s="21"/>
    </row>
    <row r="101" spans="2:19" ht="12.75">
      <c r="B101" t="s">
        <v>11</v>
      </c>
      <c r="C101" s="18">
        <v>50269</v>
      </c>
      <c r="D101">
        <v>11366</v>
      </c>
      <c r="E101">
        <v>201</v>
      </c>
      <c r="F101">
        <v>5670</v>
      </c>
      <c r="G101" s="21">
        <f aca="true" t="shared" si="43" ref="G101:G115">SUM(D101:F101)</f>
        <v>17237</v>
      </c>
      <c r="H101" s="20"/>
      <c r="I101" s="18">
        <v>7639</v>
      </c>
      <c r="J101" s="20">
        <v>538</v>
      </c>
      <c r="K101" s="20">
        <v>10</v>
      </c>
      <c r="L101">
        <v>286</v>
      </c>
      <c r="M101" s="21">
        <f aca="true" t="shared" si="44" ref="M101:M115">SUM(J101:L101)</f>
        <v>834</v>
      </c>
      <c r="N101" s="20"/>
      <c r="O101" s="18">
        <f aca="true" t="shared" si="45" ref="O101:O116">C101+I101</f>
        <v>57908</v>
      </c>
      <c r="P101" s="20">
        <f aca="true" t="shared" si="46" ref="P101:P116">D101+J101</f>
        <v>11904</v>
      </c>
      <c r="Q101" s="20">
        <f aca="true" t="shared" si="47" ref="Q101:Q116">E101+K101</f>
        <v>211</v>
      </c>
      <c r="R101">
        <f aca="true" t="shared" si="48" ref="R101:R116">F101+L101</f>
        <v>5956</v>
      </c>
      <c r="S101" s="21">
        <f aca="true" t="shared" si="49" ref="S101:S116">G101+M101</f>
        <v>18071</v>
      </c>
    </row>
    <row r="102" spans="2:19" ht="12.75">
      <c r="B102" t="s">
        <v>93</v>
      </c>
      <c r="C102" s="18">
        <v>613</v>
      </c>
      <c r="D102">
        <v>499</v>
      </c>
      <c r="E102">
        <v>3</v>
      </c>
      <c r="F102">
        <v>233</v>
      </c>
      <c r="G102" s="21">
        <f t="shared" si="43"/>
        <v>735</v>
      </c>
      <c r="H102" s="20"/>
      <c r="I102" s="18">
        <v>317</v>
      </c>
      <c r="J102" s="20">
        <v>0</v>
      </c>
      <c r="K102" s="20">
        <v>0</v>
      </c>
      <c r="L102">
        <v>1</v>
      </c>
      <c r="M102" s="21">
        <f t="shared" si="44"/>
        <v>1</v>
      </c>
      <c r="N102" s="20"/>
      <c r="O102" s="18">
        <f t="shared" si="45"/>
        <v>930</v>
      </c>
      <c r="P102" s="20">
        <f t="shared" si="46"/>
        <v>499</v>
      </c>
      <c r="Q102" s="20">
        <f t="shared" si="47"/>
        <v>3</v>
      </c>
      <c r="R102">
        <f t="shared" si="48"/>
        <v>234</v>
      </c>
      <c r="S102" s="21">
        <f t="shared" si="49"/>
        <v>736</v>
      </c>
    </row>
    <row r="103" spans="2:19" ht="12.75">
      <c r="B103" t="s">
        <v>94</v>
      </c>
      <c r="C103" s="18">
        <v>14481</v>
      </c>
      <c r="D103">
        <v>2440</v>
      </c>
      <c r="E103">
        <v>36</v>
      </c>
      <c r="F103">
        <v>1165</v>
      </c>
      <c r="G103" s="21">
        <f t="shared" si="43"/>
        <v>3641</v>
      </c>
      <c r="H103" s="20"/>
      <c r="I103" s="18">
        <v>3705</v>
      </c>
      <c r="J103" s="20">
        <v>11</v>
      </c>
      <c r="K103" s="20">
        <v>0</v>
      </c>
      <c r="L103">
        <v>21</v>
      </c>
      <c r="M103" s="21">
        <f t="shared" si="44"/>
        <v>32</v>
      </c>
      <c r="N103" s="20"/>
      <c r="O103" s="18">
        <f t="shared" si="45"/>
        <v>18186</v>
      </c>
      <c r="P103" s="20">
        <f t="shared" si="46"/>
        <v>2451</v>
      </c>
      <c r="Q103" s="20">
        <f t="shared" si="47"/>
        <v>36</v>
      </c>
      <c r="R103">
        <f t="shared" si="48"/>
        <v>1186</v>
      </c>
      <c r="S103" s="21">
        <f t="shared" si="49"/>
        <v>3673</v>
      </c>
    </row>
    <row r="104" spans="2:19" ht="12.75">
      <c r="B104" t="s">
        <v>95</v>
      </c>
      <c r="C104" s="18">
        <v>1955</v>
      </c>
      <c r="D104">
        <v>937</v>
      </c>
      <c r="E104">
        <v>20</v>
      </c>
      <c r="F104">
        <v>391</v>
      </c>
      <c r="G104" s="21">
        <f t="shared" si="43"/>
        <v>1348</v>
      </c>
      <c r="H104" s="20"/>
      <c r="I104" s="18">
        <v>3884</v>
      </c>
      <c r="J104">
        <v>318</v>
      </c>
      <c r="K104">
        <v>3</v>
      </c>
      <c r="L104">
        <v>81</v>
      </c>
      <c r="M104" s="21">
        <f t="shared" si="44"/>
        <v>402</v>
      </c>
      <c r="N104" s="20"/>
      <c r="O104" s="18">
        <f t="shared" si="45"/>
        <v>5839</v>
      </c>
      <c r="P104">
        <f t="shared" si="46"/>
        <v>1255</v>
      </c>
      <c r="Q104">
        <f t="shared" si="47"/>
        <v>23</v>
      </c>
      <c r="R104">
        <f t="shared" si="48"/>
        <v>472</v>
      </c>
      <c r="S104" s="21">
        <f t="shared" si="49"/>
        <v>1750</v>
      </c>
    </row>
    <row r="105" spans="2:19" ht="12.75">
      <c r="B105" t="s">
        <v>96</v>
      </c>
      <c r="C105" s="18">
        <v>2916</v>
      </c>
      <c r="D105">
        <v>924</v>
      </c>
      <c r="E105">
        <v>15</v>
      </c>
      <c r="F105">
        <v>406</v>
      </c>
      <c r="G105" s="21">
        <f t="shared" si="43"/>
        <v>1345</v>
      </c>
      <c r="H105" s="20"/>
      <c r="I105" s="18">
        <v>1729</v>
      </c>
      <c r="J105">
        <v>98</v>
      </c>
      <c r="K105">
        <v>0</v>
      </c>
      <c r="L105">
        <v>47</v>
      </c>
      <c r="M105" s="21">
        <f t="shared" si="44"/>
        <v>145</v>
      </c>
      <c r="N105" s="20"/>
      <c r="O105" s="18">
        <f t="shared" si="45"/>
        <v>4645</v>
      </c>
      <c r="P105">
        <f t="shared" si="46"/>
        <v>1022</v>
      </c>
      <c r="Q105">
        <f t="shared" si="47"/>
        <v>15</v>
      </c>
      <c r="R105">
        <f t="shared" si="48"/>
        <v>453</v>
      </c>
      <c r="S105" s="21">
        <f t="shared" si="49"/>
        <v>1490</v>
      </c>
    </row>
    <row r="106" spans="2:19" ht="12.75">
      <c r="B106" t="s">
        <v>97</v>
      </c>
      <c r="C106" s="18">
        <v>2127</v>
      </c>
      <c r="D106">
        <v>648</v>
      </c>
      <c r="E106">
        <v>10</v>
      </c>
      <c r="F106">
        <v>295</v>
      </c>
      <c r="G106" s="21">
        <f t="shared" si="43"/>
        <v>953</v>
      </c>
      <c r="H106" s="20"/>
      <c r="I106" s="18">
        <v>1928</v>
      </c>
      <c r="J106">
        <v>4</v>
      </c>
      <c r="K106">
        <v>2</v>
      </c>
      <c r="L106">
        <v>13</v>
      </c>
      <c r="M106" s="21">
        <f t="shared" si="44"/>
        <v>19</v>
      </c>
      <c r="N106" s="20"/>
      <c r="O106" s="18">
        <f t="shared" si="45"/>
        <v>4055</v>
      </c>
      <c r="P106">
        <f t="shared" si="46"/>
        <v>652</v>
      </c>
      <c r="Q106">
        <f t="shared" si="47"/>
        <v>12</v>
      </c>
      <c r="R106">
        <f t="shared" si="48"/>
        <v>308</v>
      </c>
      <c r="S106" s="21">
        <f t="shared" si="49"/>
        <v>972</v>
      </c>
    </row>
    <row r="107" spans="2:19" ht="12.75">
      <c r="B107" t="s">
        <v>98</v>
      </c>
      <c r="C107" s="18">
        <v>612</v>
      </c>
      <c r="D107">
        <v>337</v>
      </c>
      <c r="E107">
        <v>3</v>
      </c>
      <c r="F107">
        <v>113</v>
      </c>
      <c r="G107" s="21">
        <f t="shared" si="43"/>
        <v>453</v>
      </c>
      <c r="H107" s="20"/>
      <c r="I107" s="18">
        <v>325</v>
      </c>
      <c r="J107">
        <v>10</v>
      </c>
      <c r="K107">
        <v>1</v>
      </c>
      <c r="L107">
        <v>9</v>
      </c>
      <c r="M107" s="21">
        <f t="shared" si="44"/>
        <v>20</v>
      </c>
      <c r="N107" s="20"/>
      <c r="O107" s="18">
        <f t="shared" si="45"/>
        <v>937</v>
      </c>
      <c r="P107">
        <f t="shared" si="46"/>
        <v>347</v>
      </c>
      <c r="Q107">
        <f t="shared" si="47"/>
        <v>4</v>
      </c>
      <c r="R107">
        <f t="shared" si="48"/>
        <v>122</v>
      </c>
      <c r="S107" s="21">
        <f t="shared" si="49"/>
        <v>473</v>
      </c>
    </row>
    <row r="108" spans="2:19" ht="12.75">
      <c r="B108" t="s">
        <v>99</v>
      </c>
      <c r="C108" s="18">
        <v>2166</v>
      </c>
      <c r="D108">
        <v>605</v>
      </c>
      <c r="E108">
        <v>11</v>
      </c>
      <c r="F108">
        <v>229</v>
      </c>
      <c r="G108" s="21">
        <f t="shared" si="43"/>
        <v>845</v>
      </c>
      <c r="H108" s="20"/>
      <c r="I108" s="18">
        <v>1571</v>
      </c>
      <c r="J108">
        <v>38</v>
      </c>
      <c r="K108">
        <v>4</v>
      </c>
      <c r="L108">
        <v>23</v>
      </c>
      <c r="M108" s="21">
        <f t="shared" si="44"/>
        <v>65</v>
      </c>
      <c r="N108" s="20"/>
      <c r="O108" s="18">
        <f t="shared" si="45"/>
        <v>3737</v>
      </c>
      <c r="P108">
        <f t="shared" si="46"/>
        <v>643</v>
      </c>
      <c r="Q108">
        <f t="shared" si="47"/>
        <v>15</v>
      </c>
      <c r="R108">
        <f t="shared" si="48"/>
        <v>252</v>
      </c>
      <c r="S108" s="21">
        <f t="shared" si="49"/>
        <v>910</v>
      </c>
    </row>
    <row r="109" spans="2:19" ht="12.75">
      <c r="B109" t="s">
        <v>100</v>
      </c>
      <c r="C109" s="18">
        <v>2343</v>
      </c>
      <c r="D109">
        <v>1194</v>
      </c>
      <c r="E109">
        <v>16</v>
      </c>
      <c r="F109">
        <v>481</v>
      </c>
      <c r="G109" s="21">
        <f t="shared" si="43"/>
        <v>1691</v>
      </c>
      <c r="H109" s="20"/>
      <c r="I109" s="18">
        <v>2864</v>
      </c>
      <c r="J109">
        <v>389</v>
      </c>
      <c r="K109">
        <v>3</v>
      </c>
      <c r="L109">
        <v>92</v>
      </c>
      <c r="M109" s="21">
        <f t="shared" si="44"/>
        <v>484</v>
      </c>
      <c r="N109" s="20"/>
      <c r="O109" s="18">
        <f t="shared" si="45"/>
        <v>5207</v>
      </c>
      <c r="P109">
        <f t="shared" si="46"/>
        <v>1583</v>
      </c>
      <c r="Q109">
        <f t="shared" si="47"/>
        <v>19</v>
      </c>
      <c r="R109">
        <f t="shared" si="48"/>
        <v>573</v>
      </c>
      <c r="S109" s="21">
        <f t="shared" si="49"/>
        <v>2175</v>
      </c>
    </row>
    <row r="110" spans="2:19" ht="12.75">
      <c r="B110" t="s">
        <v>101</v>
      </c>
      <c r="C110" s="18">
        <v>3511</v>
      </c>
      <c r="D110">
        <v>847</v>
      </c>
      <c r="E110">
        <v>9</v>
      </c>
      <c r="F110">
        <v>354</v>
      </c>
      <c r="G110" s="21">
        <f t="shared" si="43"/>
        <v>1210</v>
      </c>
      <c r="H110" s="20"/>
      <c r="I110" s="18">
        <v>3968</v>
      </c>
      <c r="J110">
        <v>258</v>
      </c>
      <c r="K110">
        <v>1</v>
      </c>
      <c r="L110">
        <v>98</v>
      </c>
      <c r="M110" s="21">
        <f t="shared" si="44"/>
        <v>357</v>
      </c>
      <c r="N110" s="20"/>
      <c r="O110" s="18">
        <f t="shared" si="45"/>
        <v>7479</v>
      </c>
      <c r="P110">
        <f t="shared" si="46"/>
        <v>1105</v>
      </c>
      <c r="Q110">
        <f t="shared" si="47"/>
        <v>10</v>
      </c>
      <c r="R110">
        <f t="shared" si="48"/>
        <v>452</v>
      </c>
      <c r="S110" s="21">
        <f t="shared" si="49"/>
        <v>1567</v>
      </c>
    </row>
    <row r="111" spans="2:19" ht="12.75">
      <c r="B111" t="s">
        <v>102</v>
      </c>
      <c r="C111" s="18">
        <v>8645</v>
      </c>
      <c r="D111">
        <v>2154</v>
      </c>
      <c r="E111">
        <v>39</v>
      </c>
      <c r="F111">
        <v>798</v>
      </c>
      <c r="G111" s="21">
        <f t="shared" si="43"/>
        <v>2991</v>
      </c>
      <c r="H111" s="20"/>
      <c r="I111" s="18">
        <v>4405</v>
      </c>
      <c r="J111">
        <v>261</v>
      </c>
      <c r="K111">
        <v>5</v>
      </c>
      <c r="L111">
        <v>147</v>
      </c>
      <c r="M111" s="21">
        <f t="shared" si="44"/>
        <v>413</v>
      </c>
      <c r="N111" s="20"/>
      <c r="O111" s="18">
        <f t="shared" si="45"/>
        <v>13050</v>
      </c>
      <c r="P111">
        <f t="shared" si="46"/>
        <v>2415</v>
      </c>
      <c r="Q111">
        <f t="shared" si="47"/>
        <v>44</v>
      </c>
      <c r="R111">
        <f t="shared" si="48"/>
        <v>945</v>
      </c>
      <c r="S111" s="21">
        <f t="shared" si="49"/>
        <v>3404</v>
      </c>
    </row>
    <row r="112" spans="2:19" ht="12.75">
      <c r="B112" t="s">
        <v>103</v>
      </c>
      <c r="C112" s="18">
        <v>4578</v>
      </c>
      <c r="D112">
        <v>1553</v>
      </c>
      <c r="E112">
        <v>34</v>
      </c>
      <c r="F112">
        <v>725</v>
      </c>
      <c r="G112" s="21">
        <f t="shared" si="43"/>
        <v>2312</v>
      </c>
      <c r="H112" s="20"/>
      <c r="I112" s="18">
        <v>4593</v>
      </c>
      <c r="J112">
        <v>394</v>
      </c>
      <c r="K112">
        <v>5</v>
      </c>
      <c r="L112">
        <v>161</v>
      </c>
      <c r="M112" s="21">
        <f t="shared" si="44"/>
        <v>560</v>
      </c>
      <c r="N112" s="20"/>
      <c r="O112" s="18">
        <f t="shared" si="45"/>
        <v>9171</v>
      </c>
      <c r="P112">
        <f t="shared" si="46"/>
        <v>1947</v>
      </c>
      <c r="Q112">
        <f t="shared" si="47"/>
        <v>39</v>
      </c>
      <c r="R112">
        <f t="shared" si="48"/>
        <v>886</v>
      </c>
      <c r="S112" s="21">
        <f t="shared" si="49"/>
        <v>2872</v>
      </c>
    </row>
    <row r="113" spans="2:19" ht="12.75">
      <c r="B113" t="s">
        <v>104</v>
      </c>
      <c r="C113" s="18">
        <v>1807</v>
      </c>
      <c r="D113">
        <v>319</v>
      </c>
      <c r="E113">
        <v>7</v>
      </c>
      <c r="F113">
        <v>134</v>
      </c>
      <c r="G113" s="21">
        <f t="shared" si="43"/>
        <v>460</v>
      </c>
      <c r="H113" s="20"/>
      <c r="I113" s="18">
        <v>3138</v>
      </c>
      <c r="J113">
        <v>18</v>
      </c>
      <c r="K113">
        <v>0</v>
      </c>
      <c r="L113">
        <v>25</v>
      </c>
      <c r="M113" s="21">
        <f t="shared" si="44"/>
        <v>43</v>
      </c>
      <c r="N113" s="20"/>
      <c r="O113" s="18">
        <f t="shared" si="45"/>
        <v>4945</v>
      </c>
      <c r="P113">
        <f t="shared" si="46"/>
        <v>337</v>
      </c>
      <c r="Q113">
        <f t="shared" si="47"/>
        <v>7</v>
      </c>
      <c r="R113">
        <f t="shared" si="48"/>
        <v>159</v>
      </c>
      <c r="S113" s="21">
        <f t="shared" si="49"/>
        <v>503</v>
      </c>
    </row>
    <row r="114" spans="2:19" ht="12.75">
      <c r="B114" t="s">
        <v>105</v>
      </c>
      <c r="C114" s="18">
        <v>2581</v>
      </c>
      <c r="D114">
        <v>72</v>
      </c>
      <c r="E114">
        <v>0</v>
      </c>
      <c r="F114">
        <v>41</v>
      </c>
      <c r="G114" s="21">
        <f t="shared" si="43"/>
        <v>113</v>
      </c>
      <c r="H114" s="20"/>
      <c r="I114" s="18">
        <v>796</v>
      </c>
      <c r="J114">
        <v>8</v>
      </c>
      <c r="K114">
        <v>0</v>
      </c>
      <c r="L114">
        <v>3</v>
      </c>
      <c r="M114" s="21">
        <f t="shared" si="44"/>
        <v>11</v>
      </c>
      <c r="N114" s="20"/>
      <c r="O114" s="18">
        <f t="shared" si="45"/>
        <v>3377</v>
      </c>
      <c r="P114">
        <f t="shared" si="46"/>
        <v>80</v>
      </c>
      <c r="Q114">
        <f t="shared" si="47"/>
        <v>0</v>
      </c>
      <c r="R114">
        <f t="shared" si="48"/>
        <v>44</v>
      </c>
      <c r="S114" s="21">
        <f t="shared" si="49"/>
        <v>124</v>
      </c>
    </row>
    <row r="115" spans="2:19" ht="12.75">
      <c r="B115" t="s">
        <v>106</v>
      </c>
      <c r="C115" s="18">
        <v>3000</v>
      </c>
      <c r="D115">
        <v>327</v>
      </c>
      <c r="E115">
        <v>7</v>
      </c>
      <c r="F115">
        <v>121</v>
      </c>
      <c r="G115" s="21">
        <f t="shared" si="43"/>
        <v>455</v>
      </c>
      <c r="H115" s="20"/>
      <c r="I115" s="18">
        <v>1170</v>
      </c>
      <c r="J115">
        <v>17</v>
      </c>
      <c r="K115">
        <v>0</v>
      </c>
      <c r="L115">
        <v>6</v>
      </c>
      <c r="M115" s="21">
        <f t="shared" si="44"/>
        <v>23</v>
      </c>
      <c r="N115" s="20"/>
      <c r="O115" s="18">
        <f t="shared" si="45"/>
        <v>4170</v>
      </c>
      <c r="P115">
        <f t="shared" si="46"/>
        <v>344</v>
      </c>
      <c r="Q115">
        <f t="shared" si="47"/>
        <v>7</v>
      </c>
      <c r="R115">
        <f t="shared" si="48"/>
        <v>127</v>
      </c>
      <c r="S115" s="21">
        <f t="shared" si="49"/>
        <v>478</v>
      </c>
    </row>
    <row r="116" spans="1:19" s="2" customFormat="1" ht="12.75">
      <c r="A116" s="22"/>
      <c r="B116" s="23" t="s">
        <v>25</v>
      </c>
      <c r="C116" s="24">
        <v>101604</v>
      </c>
      <c r="D116" s="25">
        <f>SUM(D101:D115)</f>
        <v>24222</v>
      </c>
      <c r="E116" s="25">
        <f>SUM(E101:E115)</f>
        <v>411</v>
      </c>
      <c r="F116" s="25">
        <f>SUM(F101:F115)</f>
        <v>11156</v>
      </c>
      <c r="G116" s="25">
        <f>SUM(G101:G115)</f>
        <v>35789</v>
      </c>
      <c r="H116" s="21"/>
      <c r="I116" s="24">
        <f>SUM(I101:I115)</f>
        <v>42032</v>
      </c>
      <c r="J116" s="25">
        <f>SUM(J101:J115)</f>
        <v>2362</v>
      </c>
      <c r="K116" s="25">
        <f>SUM(K101:K115)</f>
        <v>34</v>
      </c>
      <c r="L116" s="25">
        <f>SUM(L101:L115)</f>
        <v>1013</v>
      </c>
      <c r="M116" s="25">
        <f>SUM(M101:M115)</f>
        <v>3409</v>
      </c>
      <c r="N116" s="21"/>
      <c r="O116" s="24">
        <f t="shared" si="45"/>
        <v>143636</v>
      </c>
      <c r="P116" s="25">
        <f t="shared" si="46"/>
        <v>26584</v>
      </c>
      <c r="Q116" s="25">
        <f t="shared" si="47"/>
        <v>445</v>
      </c>
      <c r="R116" s="25">
        <f t="shared" si="48"/>
        <v>12169</v>
      </c>
      <c r="S116" s="25">
        <f t="shared" si="49"/>
        <v>39198</v>
      </c>
    </row>
    <row r="117" spans="1:19" ht="12.75">
      <c r="A117" s="1" t="s">
        <v>107</v>
      </c>
      <c r="C117" s="18"/>
      <c r="G117" s="21"/>
      <c r="H117" s="20"/>
      <c r="I117" s="18"/>
      <c r="M117" s="21"/>
      <c r="N117" s="20"/>
      <c r="O117" s="18"/>
      <c r="S117" s="21"/>
    </row>
    <row r="118" spans="2:19" ht="12.75">
      <c r="B118" t="s">
        <v>11</v>
      </c>
      <c r="C118" s="18">
        <v>1200</v>
      </c>
      <c r="D118">
        <v>592</v>
      </c>
      <c r="E118">
        <v>6</v>
      </c>
      <c r="F118">
        <v>457</v>
      </c>
      <c r="G118" s="21">
        <f aca="true" t="shared" si="50" ref="G118:G125">SUM(D118:F118)</f>
        <v>1055</v>
      </c>
      <c r="H118" s="20"/>
      <c r="I118" s="18">
        <v>264</v>
      </c>
      <c r="J118">
        <v>78</v>
      </c>
      <c r="K118">
        <v>0</v>
      </c>
      <c r="L118">
        <v>45</v>
      </c>
      <c r="M118" s="21">
        <f aca="true" t="shared" si="51" ref="M118:M125">SUM(J118:L118)</f>
        <v>123</v>
      </c>
      <c r="N118" s="20"/>
      <c r="O118" s="18">
        <f aca="true" t="shared" si="52" ref="O118:O126">C118+I118</f>
        <v>1464</v>
      </c>
      <c r="P118">
        <f aca="true" t="shared" si="53" ref="P118:P126">D118+J118</f>
        <v>670</v>
      </c>
      <c r="Q118">
        <f aca="true" t="shared" si="54" ref="Q118:Q126">E118+K118</f>
        <v>6</v>
      </c>
      <c r="R118">
        <f aca="true" t="shared" si="55" ref="R118:R126">F118+L118</f>
        <v>502</v>
      </c>
      <c r="S118" s="21">
        <f aca="true" t="shared" si="56" ref="S118:S126">G118+M118</f>
        <v>1178</v>
      </c>
    </row>
    <row r="119" spans="2:19" ht="12.75">
      <c r="B119" t="s">
        <v>108</v>
      </c>
      <c r="C119" s="18">
        <v>374</v>
      </c>
      <c r="D119">
        <v>304</v>
      </c>
      <c r="E119">
        <v>6</v>
      </c>
      <c r="F119">
        <v>115</v>
      </c>
      <c r="G119" s="21">
        <f t="shared" si="50"/>
        <v>425</v>
      </c>
      <c r="H119" s="20"/>
      <c r="I119" s="18">
        <v>299</v>
      </c>
      <c r="J119">
        <v>121</v>
      </c>
      <c r="K119">
        <v>0</v>
      </c>
      <c r="L119">
        <v>19</v>
      </c>
      <c r="M119" s="21">
        <f t="shared" si="51"/>
        <v>140</v>
      </c>
      <c r="N119" s="20"/>
      <c r="O119" s="18">
        <f t="shared" si="52"/>
        <v>673</v>
      </c>
      <c r="P119">
        <f t="shared" si="53"/>
        <v>425</v>
      </c>
      <c r="Q119">
        <f t="shared" si="54"/>
        <v>6</v>
      </c>
      <c r="R119">
        <f t="shared" si="55"/>
        <v>134</v>
      </c>
      <c r="S119" s="21">
        <f t="shared" si="56"/>
        <v>565</v>
      </c>
    </row>
    <row r="120" spans="2:19" ht="12.75">
      <c r="B120" t="s">
        <v>109</v>
      </c>
      <c r="C120" s="18">
        <v>693</v>
      </c>
      <c r="D120">
        <v>244</v>
      </c>
      <c r="E120">
        <v>2</v>
      </c>
      <c r="F120">
        <v>193</v>
      </c>
      <c r="G120" s="21">
        <f t="shared" si="50"/>
        <v>439</v>
      </c>
      <c r="H120" s="20"/>
      <c r="I120" s="18">
        <v>87</v>
      </c>
      <c r="J120">
        <v>18</v>
      </c>
      <c r="K120">
        <v>0</v>
      </c>
      <c r="L120">
        <v>10</v>
      </c>
      <c r="M120" s="21">
        <f t="shared" si="51"/>
        <v>28</v>
      </c>
      <c r="N120" s="20"/>
      <c r="O120" s="18">
        <f t="shared" si="52"/>
        <v>780</v>
      </c>
      <c r="P120">
        <f t="shared" si="53"/>
        <v>262</v>
      </c>
      <c r="Q120">
        <f t="shared" si="54"/>
        <v>2</v>
      </c>
      <c r="R120">
        <f t="shared" si="55"/>
        <v>203</v>
      </c>
      <c r="S120" s="21">
        <f t="shared" si="56"/>
        <v>467</v>
      </c>
    </row>
    <row r="121" spans="2:19" ht="12.75">
      <c r="B121" t="s">
        <v>110</v>
      </c>
      <c r="C121" s="18">
        <v>1016</v>
      </c>
      <c r="D121">
        <v>426</v>
      </c>
      <c r="E121">
        <v>8</v>
      </c>
      <c r="F121">
        <v>329</v>
      </c>
      <c r="G121" s="21">
        <f t="shared" si="50"/>
        <v>763</v>
      </c>
      <c r="H121" s="20"/>
      <c r="I121" s="18">
        <v>479</v>
      </c>
      <c r="J121">
        <v>233</v>
      </c>
      <c r="K121">
        <v>2</v>
      </c>
      <c r="L121">
        <v>98</v>
      </c>
      <c r="M121" s="21">
        <f t="shared" si="51"/>
        <v>333</v>
      </c>
      <c r="N121" s="20"/>
      <c r="O121" s="18">
        <f t="shared" si="52"/>
        <v>1495</v>
      </c>
      <c r="P121">
        <f t="shared" si="53"/>
        <v>659</v>
      </c>
      <c r="Q121">
        <f t="shared" si="54"/>
        <v>10</v>
      </c>
      <c r="R121">
        <f t="shared" si="55"/>
        <v>427</v>
      </c>
      <c r="S121" s="21">
        <f t="shared" si="56"/>
        <v>1096</v>
      </c>
    </row>
    <row r="122" spans="2:19" ht="12.75">
      <c r="B122" t="s">
        <v>111</v>
      </c>
      <c r="C122" s="18">
        <v>1551</v>
      </c>
      <c r="D122">
        <v>507</v>
      </c>
      <c r="E122">
        <v>8</v>
      </c>
      <c r="F122">
        <v>483</v>
      </c>
      <c r="G122" s="21">
        <f t="shared" si="50"/>
        <v>998</v>
      </c>
      <c r="H122" s="20"/>
      <c r="I122" s="18">
        <v>498</v>
      </c>
      <c r="J122">
        <v>22</v>
      </c>
      <c r="K122">
        <v>0</v>
      </c>
      <c r="L122">
        <v>23</v>
      </c>
      <c r="M122" s="21">
        <f t="shared" si="51"/>
        <v>45</v>
      </c>
      <c r="N122" s="20"/>
      <c r="O122" s="18">
        <f t="shared" si="52"/>
        <v>2049</v>
      </c>
      <c r="P122">
        <f t="shared" si="53"/>
        <v>529</v>
      </c>
      <c r="Q122">
        <f t="shared" si="54"/>
        <v>8</v>
      </c>
      <c r="R122">
        <f t="shared" si="55"/>
        <v>506</v>
      </c>
      <c r="S122" s="21">
        <f t="shared" si="56"/>
        <v>1043</v>
      </c>
    </row>
    <row r="123" spans="2:19" ht="12.75">
      <c r="B123" t="s">
        <v>112</v>
      </c>
      <c r="C123" s="18">
        <v>537</v>
      </c>
      <c r="D123">
        <v>375</v>
      </c>
      <c r="E123">
        <v>6</v>
      </c>
      <c r="F123">
        <v>168</v>
      </c>
      <c r="G123" s="21">
        <f t="shared" si="50"/>
        <v>549</v>
      </c>
      <c r="H123" s="20"/>
      <c r="I123" s="18">
        <v>173</v>
      </c>
      <c r="J123">
        <v>192</v>
      </c>
      <c r="K123">
        <v>0</v>
      </c>
      <c r="L123">
        <v>46</v>
      </c>
      <c r="M123" s="21">
        <f t="shared" si="51"/>
        <v>238</v>
      </c>
      <c r="N123" s="20"/>
      <c r="O123" s="18">
        <f t="shared" si="52"/>
        <v>710</v>
      </c>
      <c r="P123">
        <f t="shared" si="53"/>
        <v>567</v>
      </c>
      <c r="Q123">
        <f t="shared" si="54"/>
        <v>6</v>
      </c>
      <c r="R123">
        <f t="shared" si="55"/>
        <v>214</v>
      </c>
      <c r="S123" s="21">
        <f t="shared" si="56"/>
        <v>787</v>
      </c>
    </row>
    <row r="124" spans="2:19" ht="12.75">
      <c r="B124" t="s">
        <v>113</v>
      </c>
      <c r="C124" s="18">
        <v>624</v>
      </c>
      <c r="D124">
        <v>348</v>
      </c>
      <c r="E124">
        <v>7</v>
      </c>
      <c r="F124">
        <v>234</v>
      </c>
      <c r="G124" s="21">
        <f t="shared" si="50"/>
        <v>589</v>
      </c>
      <c r="H124" s="20"/>
      <c r="I124" s="18">
        <v>409</v>
      </c>
      <c r="J124">
        <v>45</v>
      </c>
      <c r="K124">
        <v>0</v>
      </c>
      <c r="L124">
        <v>64</v>
      </c>
      <c r="M124" s="21">
        <f t="shared" si="51"/>
        <v>109</v>
      </c>
      <c r="N124" s="20"/>
      <c r="O124" s="18">
        <f t="shared" si="52"/>
        <v>1033</v>
      </c>
      <c r="P124">
        <f t="shared" si="53"/>
        <v>393</v>
      </c>
      <c r="Q124">
        <f t="shared" si="54"/>
        <v>7</v>
      </c>
      <c r="R124">
        <f t="shared" si="55"/>
        <v>298</v>
      </c>
      <c r="S124" s="21">
        <f t="shared" si="56"/>
        <v>698</v>
      </c>
    </row>
    <row r="125" spans="2:19" ht="12.75">
      <c r="B125" t="s">
        <v>114</v>
      </c>
      <c r="C125" s="18">
        <v>137</v>
      </c>
      <c r="D125">
        <v>57</v>
      </c>
      <c r="E125">
        <v>1</v>
      </c>
      <c r="F125">
        <v>45</v>
      </c>
      <c r="G125" s="21">
        <f t="shared" si="50"/>
        <v>103</v>
      </c>
      <c r="H125" s="20"/>
      <c r="I125" s="18">
        <v>20</v>
      </c>
      <c r="J125">
        <v>4</v>
      </c>
      <c r="K125">
        <v>0</v>
      </c>
      <c r="L125">
        <v>3</v>
      </c>
      <c r="M125" s="21">
        <f t="shared" si="51"/>
        <v>7</v>
      </c>
      <c r="N125" s="20"/>
      <c r="O125" s="18">
        <f t="shared" si="52"/>
        <v>157</v>
      </c>
      <c r="P125">
        <f t="shared" si="53"/>
        <v>61</v>
      </c>
      <c r="Q125">
        <f t="shared" si="54"/>
        <v>1</v>
      </c>
      <c r="R125">
        <f t="shared" si="55"/>
        <v>48</v>
      </c>
      <c r="S125" s="21">
        <f t="shared" si="56"/>
        <v>110</v>
      </c>
    </row>
    <row r="126" spans="1:19" s="2" customFormat="1" ht="12.75">
      <c r="A126" s="22"/>
      <c r="B126" s="23" t="s">
        <v>25</v>
      </c>
      <c r="C126" s="24">
        <v>6132</v>
      </c>
      <c r="D126" s="25">
        <f>SUM(D118:D125)</f>
        <v>2853</v>
      </c>
      <c r="E126" s="25">
        <f>SUM(E118:E125)</f>
        <v>44</v>
      </c>
      <c r="F126" s="25">
        <f>SUM(F118:F125)</f>
        <v>2024</v>
      </c>
      <c r="G126" s="25">
        <f>SUM(G118:G125)</f>
        <v>4921</v>
      </c>
      <c r="H126" s="21"/>
      <c r="I126" s="24">
        <f>SUM(I118:I125)</f>
        <v>2229</v>
      </c>
      <c r="J126" s="25">
        <f>SUM(J118:J125)</f>
        <v>713</v>
      </c>
      <c r="K126" s="25">
        <f>SUM(K118:K125)</f>
        <v>2</v>
      </c>
      <c r="L126" s="25">
        <f>SUM(L118:L125)</f>
        <v>308</v>
      </c>
      <c r="M126" s="25">
        <f>SUM(M118:M125)</f>
        <v>1023</v>
      </c>
      <c r="N126" s="21"/>
      <c r="O126" s="24">
        <f t="shared" si="52"/>
        <v>8361</v>
      </c>
      <c r="P126" s="25">
        <f t="shared" si="53"/>
        <v>3566</v>
      </c>
      <c r="Q126" s="25">
        <f t="shared" si="54"/>
        <v>46</v>
      </c>
      <c r="R126" s="25">
        <f t="shared" si="55"/>
        <v>2332</v>
      </c>
      <c r="S126" s="25">
        <f t="shared" si="56"/>
        <v>5944</v>
      </c>
    </row>
    <row r="127" spans="1:19" ht="12.75">
      <c r="A127" s="1" t="s">
        <v>115</v>
      </c>
      <c r="C127" s="18"/>
      <c r="D127" s="20"/>
      <c r="G127" s="21"/>
      <c r="H127" s="20"/>
      <c r="I127" s="18"/>
      <c r="M127" s="21"/>
      <c r="N127" s="20"/>
      <c r="O127" s="18"/>
      <c r="S127" s="21"/>
    </row>
    <row r="128" spans="2:19" ht="12.75">
      <c r="B128" t="s">
        <v>11</v>
      </c>
      <c r="C128" s="18">
        <v>9314</v>
      </c>
      <c r="D128">
        <v>3897</v>
      </c>
      <c r="E128">
        <v>50</v>
      </c>
      <c r="F128">
        <v>2642</v>
      </c>
      <c r="G128" s="21">
        <f aca="true" t="shared" si="57" ref="G128:G144">SUM(D128:F128)</f>
        <v>6589</v>
      </c>
      <c r="H128" s="20"/>
      <c r="I128" s="18">
        <v>2338</v>
      </c>
      <c r="J128">
        <v>519</v>
      </c>
      <c r="K128">
        <v>8</v>
      </c>
      <c r="L128">
        <v>287</v>
      </c>
      <c r="M128" s="21">
        <f aca="true" t="shared" si="58" ref="M128:M144">SUM(J128:L128)</f>
        <v>814</v>
      </c>
      <c r="N128" s="20"/>
      <c r="O128" s="18">
        <f aca="true" t="shared" si="59" ref="O128:O145">C128+I128</f>
        <v>11652</v>
      </c>
      <c r="P128">
        <f aca="true" t="shared" si="60" ref="P128:P145">D128+J128</f>
        <v>4416</v>
      </c>
      <c r="Q128">
        <f aca="true" t="shared" si="61" ref="Q128:Q145">E128+K128</f>
        <v>58</v>
      </c>
      <c r="R128">
        <f aca="true" t="shared" si="62" ref="R128:R145">F128+L128</f>
        <v>2929</v>
      </c>
      <c r="S128" s="21">
        <f aca="true" t="shared" si="63" ref="S128:S145">G128+M128</f>
        <v>7403</v>
      </c>
    </row>
    <row r="129" spans="2:19" ht="12.75">
      <c r="B129" t="s">
        <v>116</v>
      </c>
      <c r="C129" s="18">
        <v>1190</v>
      </c>
      <c r="D129">
        <v>808</v>
      </c>
      <c r="E129">
        <v>11</v>
      </c>
      <c r="F129">
        <v>420</v>
      </c>
      <c r="G129" s="21">
        <f t="shared" si="57"/>
        <v>1239</v>
      </c>
      <c r="H129" s="20"/>
      <c r="I129" s="18">
        <v>1789</v>
      </c>
      <c r="J129">
        <v>192</v>
      </c>
      <c r="K129">
        <v>4</v>
      </c>
      <c r="L129">
        <v>64</v>
      </c>
      <c r="M129" s="21">
        <f t="shared" si="58"/>
        <v>260</v>
      </c>
      <c r="N129" s="20"/>
      <c r="O129" s="18">
        <f t="shared" si="59"/>
        <v>2979</v>
      </c>
      <c r="P129">
        <f t="shared" si="60"/>
        <v>1000</v>
      </c>
      <c r="Q129">
        <f t="shared" si="61"/>
        <v>15</v>
      </c>
      <c r="R129">
        <f t="shared" si="62"/>
        <v>484</v>
      </c>
      <c r="S129" s="21">
        <f t="shared" si="63"/>
        <v>1499</v>
      </c>
    </row>
    <row r="130" spans="2:19" ht="12.75">
      <c r="B130" t="s">
        <v>117</v>
      </c>
      <c r="C130" s="18">
        <v>2394</v>
      </c>
      <c r="D130">
        <v>1563</v>
      </c>
      <c r="E130">
        <v>20</v>
      </c>
      <c r="F130">
        <v>858</v>
      </c>
      <c r="G130" s="21">
        <f t="shared" si="57"/>
        <v>2441</v>
      </c>
      <c r="H130" s="20"/>
      <c r="I130" s="18">
        <v>1912</v>
      </c>
      <c r="J130">
        <v>411</v>
      </c>
      <c r="K130">
        <v>7</v>
      </c>
      <c r="L130">
        <v>196</v>
      </c>
      <c r="M130" s="21">
        <f t="shared" si="58"/>
        <v>614</v>
      </c>
      <c r="N130" s="20"/>
      <c r="O130" s="18">
        <f t="shared" si="59"/>
        <v>4306</v>
      </c>
      <c r="P130">
        <f t="shared" si="60"/>
        <v>1974</v>
      </c>
      <c r="Q130">
        <f t="shared" si="61"/>
        <v>27</v>
      </c>
      <c r="R130">
        <f t="shared" si="62"/>
        <v>1054</v>
      </c>
      <c r="S130" s="21">
        <f t="shared" si="63"/>
        <v>3055</v>
      </c>
    </row>
    <row r="131" spans="2:19" ht="12.75">
      <c r="B131" t="s">
        <v>118</v>
      </c>
      <c r="C131" s="18">
        <v>1678</v>
      </c>
      <c r="D131">
        <v>719</v>
      </c>
      <c r="E131">
        <v>11</v>
      </c>
      <c r="F131">
        <v>463</v>
      </c>
      <c r="G131" s="21">
        <f t="shared" si="57"/>
        <v>1193</v>
      </c>
      <c r="H131" s="20"/>
      <c r="I131" s="18">
        <v>1812</v>
      </c>
      <c r="J131">
        <v>253</v>
      </c>
      <c r="K131">
        <v>0</v>
      </c>
      <c r="L131">
        <v>99</v>
      </c>
      <c r="M131" s="21">
        <f t="shared" si="58"/>
        <v>352</v>
      </c>
      <c r="N131" s="20"/>
      <c r="O131" s="18">
        <f t="shared" si="59"/>
        <v>3490</v>
      </c>
      <c r="P131">
        <f t="shared" si="60"/>
        <v>972</v>
      </c>
      <c r="Q131">
        <f t="shared" si="61"/>
        <v>11</v>
      </c>
      <c r="R131">
        <f t="shared" si="62"/>
        <v>562</v>
      </c>
      <c r="S131" s="21">
        <f t="shared" si="63"/>
        <v>1545</v>
      </c>
    </row>
    <row r="132" spans="2:19" ht="12.75">
      <c r="B132" t="s">
        <v>119</v>
      </c>
      <c r="C132" s="18">
        <v>1553</v>
      </c>
      <c r="D132">
        <v>613</v>
      </c>
      <c r="E132">
        <v>16</v>
      </c>
      <c r="F132">
        <v>286</v>
      </c>
      <c r="G132" s="21">
        <f t="shared" si="57"/>
        <v>915</v>
      </c>
      <c r="H132" s="20"/>
      <c r="I132" s="18">
        <v>1450</v>
      </c>
      <c r="J132">
        <v>487</v>
      </c>
      <c r="K132">
        <v>5</v>
      </c>
      <c r="L132">
        <v>192</v>
      </c>
      <c r="M132" s="21">
        <f t="shared" si="58"/>
        <v>684</v>
      </c>
      <c r="N132" s="20"/>
      <c r="O132" s="18">
        <f t="shared" si="59"/>
        <v>3003</v>
      </c>
      <c r="P132">
        <f t="shared" si="60"/>
        <v>1100</v>
      </c>
      <c r="Q132">
        <f t="shared" si="61"/>
        <v>21</v>
      </c>
      <c r="R132">
        <f t="shared" si="62"/>
        <v>478</v>
      </c>
      <c r="S132" s="21">
        <f t="shared" si="63"/>
        <v>1599</v>
      </c>
    </row>
    <row r="133" spans="2:19" ht="12.75">
      <c r="B133" t="s">
        <v>120</v>
      </c>
      <c r="C133" s="18">
        <v>1078</v>
      </c>
      <c r="D133">
        <v>639</v>
      </c>
      <c r="E133">
        <v>7</v>
      </c>
      <c r="F133">
        <v>342</v>
      </c>
      <c r="G133" s="21">
        <f t="shared" si="57"/>
        <v>988</v>
      </c>
      <c r="H133" s="20"/>
      <c r="I133" s="18">
        <v>1721</v>
      </c>
      <c r="J133">
        <v>338</v>
      </c>
      <c r="K133">
        <v>5</v>
      </c>
      <c r="L133">
        <v>141</v>
      </c>
      <c r="M133" s="21">
        <f t="shared" si="58"/>
        <v>484</v>
      </c>
      <c r="N133" s="20"/>
      <c r="O133" s="18">
        <f t="shared" si="59"/>
        <v>2799</v>
      </c>
      <c r="P133">
        <f t="shared" si="60"/>
        <v>977</v>
      </c>
      <c r="Q133">
        <f t="shared" si="61"/>
        <v>12</v>
      </c>
      <c r="R133">
        <f t="shared" si="62"/>
        <v>483</v>
      </c>
      <c r="S133" s="21">
        <f t="shared" si="63"/>
        <v>1472</v>
      </c>
    </row>
    <row r="134" spans="2:19" ht="12.75">
      <c r="B134" t="s">
        <v>121</v>
      </c>
      <c r="C134" s="18">
        <v>3908</v>
      </c>
      <c r="D134">
        <v>1174</v>
      </c>
      <c r="E134">
        <v>12</v>
      </c>
      <c r="F134">
        <v>644</v>
      </c>
      <c r="G134" s="21">
        <f t="shared" si="57"/>
        <v>1830</v>
      </c>
      <c r="H134" s="20"/>
      <c r="I134" s="18">
        <v>821</v>
      </c>
      <c r="J134">
        <v>78</v>
      </c>
      <c r="K134">
        <v>2</v>
      </c>
      <c r="L134">
        <v>39</v>
      </c>
      <c r="M134" s="21">
        <f t="shared" si="58"/>
        <v>119</v>
      </c>
      <c r="N134" s="20"/>
      <c r="O134" s="18">
        <f t="shared" si="59"/>
        <v>4729</v>
      </c>
      <c r="P134">
        <f t="shared" si="60"/>
        <v>1252</v>
      </c>
      <c r="Q134">
        <f t="shared" si="61"/>
        <v>14</v>
      </c>
      <c r="R134">
        <f t="shared" si="62"/>
        <v>683</v>
      </c>
      <c r="S134" s="21">
        <f t="shared" si="63"/>
        <v>1949</v>
      </c>
    </row>
    <row r="135" spans="2:19" ht="12.75">
      <c r="B135" t="s">
        <v>122</v>
      </c>
      <c r="C135" s="18">
        <v>1167</v>
      </c>
      <c r="D135">
        <v>506</v>
      </c>
      <c r="E135">
        <v>13</v>
      </c>
      <c r="F135">
        <v>371</v>
      </c>
      <c r="G135" s="21">
        <f t="shared" si="57"/>
        <v>890</v>
      </c>
      <c r="H135" s="20"/>
      <c r="I135" s="18">
        <v>1532</v>
      </c>
      <c r="J135">
        <v>486</v>
      </c>
      <c r="K135">
        <v>2</v>
      </c>
      <c r="L135">
        <v>151</v>
      </c>
      <c r="M135" s="21">
        <f t="shared" si="58"/>
        <v>639</v>
      </c>
      <c r="N135" s="20"/>
      <c r="O135" s="18">
        <f t="shared" si="59"/>
        <v>2699</v>
      </c>
      <c r="P135">
        <f t="shared" si="60"/>
        <v>992</v>
      </c>
      <c r="Q135">
        <f t="shared" si="61"/>
        <v>15</v>
      </c>
      <c r="R135">
        <f t="shared" si="62"/>
        <v>522</v>
      </c>
      <c r="S135" s="21">
        <f t="shared" si="63"/>
        <v>1529</v>
      </c>
    </row>
    <row r="136" spans="2:19" ht="12.75">
      <c r="B136" t="s">
        <v>123</v>
      </c>
      <c r="C136" s="18">
        <v>4796</v>
      </c>
      <c r="D136">
        <v>2718</v>
      </c>
      <c r="E136">
        <v>41</v>
      </c>
      <c r="F136">
        <v>1664</v>
      </c>
      <c r="G136" s="21">
        <f t="shared" si="57"/>
        <v>4423</v>
      </c>
      <c r="H136" s="20"/>
      <c r="I136" s="18">
        <v>1498</v>
      </c>
      <c r="J136">
        <v>354</v>
      </c>
      <c r="K136">
        <v>5</v>
      </c>
      <c r="L136">
        <v>153</v>
      </c>
      <c r="M136" s="21">
        <f t="shared" si="58"/>
        <v>512</v>
      </c>
      <c r="N136" s="20"/>
      <c r="O136" s="18">
        <f t="shared" si="59"/>
        <v>6294</v>
      </c>
      <c r="P136">
        <f t="shared" si="60"/>
        <v>3072</v>
      </c>
      <c r="Q136">
        <f t="shared" si="61"/>
        <v>46</v>
      </c>
      <c r="R136">
        <f t="shared" si="62"/>
        <v>1817</v>
      </c>
      <c r="S136" s="21">
        <f t="shared" si="63"/>
        <v>4935</v>
      </c>
    </row>
    <row r="137" spans="2:19" ht="12.75">
      <c r="B137" t="s">
        <v>124</v>
      </c>
      <c r="C137" s="18">
        <v>4101</v>
      </c>
      <c r="D137">
        <v>2124</v>
      </c>
      <c r="E137">
        <v>25</v>
      </c>
      <c r="F137">
        <v>1195</v>
      </c>
      <c r="G137" s="21">
        <f t="shared" si="57"/>
        <v>3344</v>
      </c>
      <c r="H137" s="20"/>
      <c r="I137" s="18">
        <v>3186</v>
      </c>
      <c r="J137">
        <v>795</v>
      </c>
      <c r="K137">
        <v>10</v>
      </c>
      <c r="L137">
        <v>345</v>
      </c>
      <c r="M137" s="21">
        <f t="shared" si="58"/>
        <v>1150</v>
      </c>
      <c r="N137" s="20"/>
      <c r="O137" s="18">
        <f t="shared" si="59"/>
        <v>7287</v>
      </c>
      <c r="P137">
        <f t="shared" si="60"/>
        <v>2919</v>
      </c>
      <c r="Q137">
        <f t="shared" si="61"/>
        <v>35</v>
      </c>
      <c r="R137">
        <f t="shared" si="62"/>
        <v>1540</v>
      </c>
      <c r="S137" s="21">
        <f t="shared" si="63"/>
        <v>4494</v>
      </c>
    </row>
    <row r="138" spans="2:19" ht="12.75">
      <c r="B138" t="s">
        <v>125</v>
      </c>
      <c r="C138" s="18">
        <v>966</v>
      </c>
      <c r="D138">
        <v>504</v>
      </c>
      <c r="E138">
        <v>4</v>
      </c>
      <c r="F138">
        <v>299</v>
      </c>
      <c r="G138" s="21">
        <f t="shared" si="57"/>
        <v>807</v>
      </c>
      <c r="H138" s="20"/>
      <c r="I138" s="18">
        <v>1609</v>
      </c>
      <c r="J138">
        <v>233</v>
      </c>
      <c r="K138">
        <v>4</v>
      </c>
      <c r="L138">
        <v>108</v>
      </c>
      <c r="M138" s="21">
        <f t="shared" si="58"/>
        <v>345</v>
      </c>
      <c r="N138" s="20"/>
      <c r="O138" s="18">
        <f t="shared" si="59"/>
        <v>2575</v>
      </c>
      <c r="P138">
        <f t="shared" si="60"/>
        <v>737</v>
      </c>
      <c r="Q138">
        <f t="shared" si="61"/>
        <v>8</v>
      </c>
      <c r="R138">
        <f t="shared" si="62"/>
        <v>407</v>
      </c>
      <c r="S138" s="21">
        <f t="shared" si="63"/>
        <v>1152</v>
      </c>
    </row>
    <row r="139" spans="2:19" ht="12.75">
      <c r="B139" t="s">
        <v>126</v>
      </c>
      <c r="C139" s="18">
        <v>1781</v>
      </c>
      <c r="D139">
        <v>452</v>
      </c>
      <c r="E139">
        <v>0</v>
      </c>
      <c r="F139">
        <v>215</v>
      </c>
      <c r="G139" s="21">
        <f t="shared" si="57"/>
        <v>667</v>
      </c>
      <c r="H139" s="20"/>
      <c r="I139" s="18">
        <v>875</v>
      </c>
      <c r="J139">
        <v>433</v>
      </c>
      <c r="K139">
        <v>3</v>
      </c>
      <c r="L139">
        <v>145</v>
      </c>
      <c r="M139" s="21">
        <f t="shared" si="58"/>
        <v>581</v>
      </c>
      <c r="N139" s="20"/>
      <c r="O139" s="18">
        <f t="shared" si="59"/>
        <v>2656</v>
      </c>
      <c r="P139">
        <f t="shared" si="60"/>
        <v>885</v>
      </c>
      <c r="Q139">
        <f t="shared" si="61"/>
        <v>3</v>
      </c>
      <c r="R139">
        <f t="shared" si="62"/>
        <v>360</v>
      </c>
      <c r="S139" s="21">
        <f t="shared" si="63"/>
        <v>1248</v>
      </c>
    </row>
    <row r="140" spans="2:19" ht="12.75">
      <c r="B140" t="s">
        <v>127</v>
      </c>
      <c r="C140" s="18">
        <v>732</v>
      </c>
      <c r="D140">
        <v>213</v>
      </c>
      <c r="E140">
        <v>8</v>
      </c>
      <c r="F140">
        <v>151</v>
      </c>
      <c r="G140" s="21">
        <f t="shared" si="57"/>
        <v>372</v>
      </c>
      <c r="H140" s="20"/>
      <c r="I140" s="18">
        <v>761</v>
      </c>
      <c r="J140">
        <v>190</v>
      </c>
      <c r="K140">
        <v>2</v>
      </c>
      <c r="L140">
        <v>68</v>
      </c>
      <c r="M140" s="21">
        <f t="shared" si="58"/>
        <v>260</v>
      </c>
      <c r="N140" s="20"/>
      <c r="O140" s="18">
        <f t="shared" si="59"/>
        <v>1493</v>
      </c>
      <c r="P140">
        <f t="shared" si="60"/>
        <v>403</v>
      </c>
      <c r="Q140">
        <f t="shared" si="61"/>
        <v>10</v>
      </c>
      <c r="R140">
        <f t="shared" si="62"/>
        <v>219</v>
      </c>
      <c r="S140" s="21">
        <f t="shared" si="63"/>
        <v>632</v>
      </c>
    </row>
    <row r="141" spans="2:19" ht="12.75">
      <c r="B141" t="s">
        <v>128</v>
      </c>
      <c r="C141" s="18">
        <v>2681</v>
      </c>
      <c r="D141">
        <v>679</v>
      </c>
      <c r="E141">
        <v>7</v>
      </c>
      <c r="F141">
        <v>461</v>
      </c>
      <c r="G141" s="21">
        <f t="shared" si="57"/>
        <v>1147</v>
      </c>
      <c r="H141" s="20"/>
      <c r="I141" s="18">
        <v>2231</v>
      </c>
      <c r="J141">
        <v>196</v>
      </c>
      <c r="K141">
        <v>1</v>
      </c>
      <c r="L141">
        <v>63</v>
      </c>
      <c r="M141" s="21">
        <f t="shared" si="58"/>
        <v>260</v>
      </c>
      <c r="N141" s="20"/>
      <c r="O141" s="18">
        <f t="shared" si="59"/>
        <v>4912</v>
      </c>
      <c r="P141">
        <f t="shared" si="60"/>
        <v>875</v>
      </c>
      <c r="Q141">
        <f t="shared" si="61"/>
        <v>8</v>
      </c>
      <c r="R141">
        <f t="shared" si="62"/>
        <v>524</v>
      </c>
      <c r="S141" s="21">
        <f t="shared" si="63"/>
        <v>1407</v>
      </c>
    </row>
    <row r="142" spans="2:19" ht="12.75">
      <c r="B142" t="s">
        <v>129</v>
      </c>
      <c r="C142" s="18">
        <v>1482</v>
      </c>
      <c r="D142">
        <v>344</v>
      </c>
      <c r="E142">
        <v>6</v>
      </c>
      <c r="F142">
        <v>127</v>
      </c>
      <c r="G142" s="21">
        <f t="shared" si="57"/>
        <v>477</v>
      </c>
      <c r="H142" s="20"/>
      <c r="I142" s="18">
        <v>1717</v>
      </c>
      <c r="J142">
        <v>136</v>
      </c>
      <c r="K142">
        <v>0</v>
      </c>
      <c r="L142">
        <v>61</v>
      </c>
      <c r="M142" s="21">
        <f t="shared" si="58"/>
        <v>197</v>
      </c>
      <c r="N142" s="20"/>
      <c r="O142" s="18">
        <f t="shared" si="59"/>
        <v>3199</v>
      </c>
      <c r="P142">
        <f t="shared" si="60"/>
        <v>480</v>
      </c>
      <c r="Q142">
        <f t="shared" si="61"/>
        <v>6</v>
      </c>
      <c r="R142">
        <f t="shared" si="62"/>
        <v>188</v>
      </c>
      <c r="S142" s="21">
        <f t="shared" si="63"/>
        <v>674</v>
      </c>
    </row>
    <row r="143" spans="2:19" ht="12.75">
      <c r="B143" t="s">
        <v>130</v>
      </c>
      <c r="C143" s="18">
        <v>877</v>
      </c>
      <c r="D143">
        <v>531</v>
      </c>
      <c r="E143">
        <v>4</v>
      </c>
      <c r="F143">
        <v>291</v>
      </c>
      <c r="G143" s="21">
        <f t="shared" si="57"/>
        <v>826</v>
      </c>
      <c r="H143" s="20"/>
      <c r="I143" s="18">
        <v>472</v>
      </c>
      <c r="J143">
        <v>60</v>
      </c>
      <c r="K143">
        <v>1</v>
      </c>
      <c r="L143">
        <v>31</v>
      </c>
      <c r="M143" s="21">
        <f t="shared" si="58"/>
        <v>92</v>
      </c>
      <c r="N143" s="20"/>
      <c r="O143" s="18">
        <f t="shared" si="59"/>
        <v>1349</v>
      </c>
      <c r="P143">
        <f t="shared" si="60"/>
        <v>591</v>
      </c>
      <c r="Q143">
        <f t="shared" si="61"/>
        <v>5</v>
      </c>
      <c r="R143">
        <f t="shared" si="62"/>
        <v>322</v>
      </c>
      <c r="S143" s="21">
        <f t="shared" si="63"/>
        <v>918</v>
      </c>
    </row>
    <row r="144" spans="2:19" ht="12.75">
      <c r="B144" t="s">
        <v>131</v>
      </c>
      <c r="C144" s="18">
        <v>1212</v>
      </c>
      <c r="D144">
        <v>240</v>
      </c>
      <c r="E144">
        <v>2</v>
      </c>
      <c r="F144">
        <v>116</v>
      </c>
      <c r="G144" s="21">
        <f t="shared" si="57"/>
        <v>358</v>
      </c>
      <c r="H144" s="20"/>
      <c r="I144" s="18">
        <v>488</v>
      </c>
      <c r="J144">
        <v>65</v>
      </c>
      <c r="K144">
        <v>0</v>
      </c>
      <c r="L144">
        <v>38</v>
      </c>
      <c r="M144" s="21">
        <f t="shared" si="58"/>
        <v>103</v>
      </c>
      <c r="N144" s="20"/>
      <c r="O144" s="18">
        <f t="shared" si="59"/>
        <v>1700</v>
      </c>
      <c r="P144">
        <f t="shared" si="60"/>
        <v>305</v>
      </c>
      <c r="Q144">
        <f t="shared" si="61"/>
        <v>2</v>
      </c>
      <c r="R144">
        <f t="shared" si="62"/>
        <v>154</v>
      </c>
      <c r="S144" s="21">
        <f t="shared" si="63"/>
        <v>461</v>
      </c>
    </row>
    <row r="145" spans="1:19" s="2" customFormat="1" ht="12.75">
      <c r="A145" s="22"/>
      <c r="B145" s="23" t="s">
        <v>25</v>
      </c>
      <c r="C145" s="24">
        <v>40910</v>
      </c>
      <c r="D145" s="25">
        <f>SUM(D128:D144)</f>
        <v>17724</v>
      </c>
      <c r="E145" s="25">
        <f>SUM(E128:E144)</f>
        <v>237</v>
      </c>
      <c r="F145" s="25">
        <f>SUM(F128:F144)</f>
        <v>10545</v>
      </c>
      <c r="G145" s="25">
        <f>SUM(G128:G144)</f>
        <v>28506</v>
      </c>
      <c r="H145" s="21"/>
      <c r="I145" s="24">
        <f>SUM(I128:I144)</f>
        <v>26212</v>
      </c>
      <c r="J145" s="25">
        <f>SUM(J128:J144)</f>
        <v>5226</v>
      </c>
      <c r="K145" s="25">
        <f>SUM(K128:K144)</f>
        <v>59</v>
      </c>
      <c r="L145" s="25">
        <f>SUM(L128:L144)</f>
        <v>2181</v>
      </c>
      <c r="M145" s="25">
        <f>SUM(M128:M144)</f>
        <v>7466</v>
      </c>
      <c r="N145" s="21"/>
      <c r="O145" s="24">
        <f t="shared" si="59"/>
        <v>67122</v>
      </c>
      <c r="P145" s="25">
        <f t="shared" si="60"/>
        <v>22950</v>
      </c>
      <c r="Q145" s="25">
        <f t="shared" si="61"/>
        <v>296</v>
      </c>
      <c r="R145" s="25">
        <f t="shared" si="62"/>
        <v>12726</v>
      </c>
      <c r="S145" s="25">
        <f t="shared" si="63"/>
        <v>35972</v>
      </c>
    </row>
    <row r="146" spans="1:19" ht="12.75">
      <c r="A146" s="1" t="s">
        <v>132</v>
      </c>
      <c r="C146" s="18"/>
      <c r="G146" s="21"/>
      <c r="H146" s="20"/>
      <c r="I146" s="18"/>
      <c r="M146" s="21"/>
      <c r="N146" s="20"/>
      <c r="O146" s="18"/>
      <c r="S146" s="21"/>
    </row>
    <row r="147" spans="2:19" ht="12.75">
      <c r="B147" t="s">
        <v>11</v>
      </c>
      <c r="C147" s="18">
        <v>12099</v>
      </c>
      <c r="D147">
        <v>5502</v>
      </c>
      <c r="E147">
        <v>103</v>
      </c>
      <c r="F147">
        <v>3691</v>
      </c>
      <c r="G147" s="21">
        <f aca="true" t="shared" si="64" ref="G147:G165">SUM(D147:F147)</f>
        <v>9296</v>
      </c>
      <c r="H147" s="20"/>
      <c r="I147" s="18">
        <v>4183</v>
      </c>
      <c r="J147">
        <v>359</v>
      </c>
      <c r="K147">
        <v>4</v>
      </c>
      <c r="L147">
        <v>286</v>
      </c>
      <c r="M147" s="21">
        <f aca="true" t="shared" si="65" ref="M147:M165">SUM(J147:L147)</f>
        <v>649</v>
      </c>
      <c r="N147" s="20"/>
      <c r="O147" s="18">
        <f aca="true" t="shared" si="66" ref="O147:O166">C147+I147</f>
        <v>16282</v>
      </c>
      <c r="P147">
        <f aca="true" t="shared" si="67" ref="P147:P166">D147+J147</f>
        <v>5861</v>
      </c>
      <c r="Q147">
        <f aca="true" t="shared" si="68" ref="Q147:Q166">E147+K147</f>
        <v>107</v>
      </c>
      <c r="R147">
        <f aca="true" t="shared" si="69" ref="R147:R166">F147+L147</f>
        <v>3977</v>
      </c>
      <c r="S147" s="21">
        <f aca="true" t="shared" si="70" ref="S147:S166">G147+M147</f>
        <v>9945</v>
      </c>
    </row>
    <row r="148" spans="2:19" ht="12.75">
      <c r="B148" t="s">
        <v>133</v>
      </c>
      <c r="C148" s="18">
        <v>2852</v>
      </c>
      <c r="D148">
        <v>1188</v>
      </c>
      <c r="E148">
        <v>6</v>
      </c>
      <c r="F148">
        <v>676</v>
      </c>
      <c r="G148" s="21">
        <f t="shared" si="64"/>
        <v>1870</v>
      </c>
      <c r="H148" s="20"/>
      <c r="I148" s="18">
        <v>1277</v>
      </c>
      <c r="J148">
        <v>36</v>
      </c>
      <c r="K148">
        <v>0</v>
      </c>
      <c r="L148">
        <v>37</v>
      </c>
      <c r="M148" s="21">
        <f t="shared" si="65"/>
        <v>73</v>
      </c>
      <c r="N148" s="20"/>
      <c r="O148" s="18">
        <f t="shared" si="66"/>
        <v>4129</v>
      </c>
      <c r="P148">
        <f t="shared" si="67"/>
        <v>1224</v>
      </c>
      <c r="Q148">
        <f t="shared" si="68"/>
        <v>6</v>
      </c>
      <c r="R148">
        <f t="shared" si="69"/>
        <v>713</v>
      </c>
      <c r="S148" s="21">
        <f t="shared" si="70"/>
        <v>1943</v>
      </c>
    </row>
    <row r="149" spans="2:19" ht="12.75">
      <c r="B149" t="s">
        <v>134</v>
      </c>
      <c r="C149" s="18">
        <v>449</v>
      </c>
      <c r="D149">
        <v>504</v>
      </c>
      <c r="E149">
        <v>7</v>
      </c>
      <c r="F149">
        <v>276</v>
      </c>
      <c r="G149" s="21">
        <f t="shared" si="64"/>
        <v>787</v>
      </c>
      <c r="H149" s="20"/>
      <c r="I149" s="18">
        <v>934</v>
      </c>
      <c r="J149">
        <v>238</v>
      </c>
      <c r="K149">
        <v>6</v>
      </c>
      <c r="L149">
        <v>65</v>
      </c>
      <c r="M149" s="21">
        <f t="shared" si="65"/>
        <v>309</v>
      </c>
      <c r="N149" s="20"/>
      <c r="O149" s="18">
        <f t="shared" si="66"/>
        <v>1383</v>
      </c>
      <c r="P149">
        <f t="shared" si="67"/>
        <v>742</v>
      </c>
      <c r="Q149">
        <f t="shared" si="68"/>
        <v>13</v>
      </c>
      <c r="R149">
        <f t="shared" si="69"/>
        <v>341</v>
      </c>
      <c r="S149" s="21">
        <f t="shared" si="70"/>
        <v>1096</v>
      </c>
    </row>
    <row r="150" spans="2:19" ht="12.75">
      <c r="B150" t="s">
        <v>135</v>
      </c>
      <c r="C150" s="18">
        <v>5259</v>
      </c>
      <c r="D150">
        <v>2649</v>
      </c>
      <c r="E150">
        <v>29</v>
      </c>
      <c r="F150">
        <v>1844</v>
      </c>
      <c r="G150" s="21">
        <f t="shared" si="64"/>
        <v>4522</v>
      </c>
      <c r="H150" s="20"/>
      <c r="I150" s="18">
        <v>1926</v>
      </c>
      <c r="J150">
        <v>427</v>
      </c>
      <c r="K150">
        <v>4</v>
      </c>
      <c r="L150">
        <v>153</v>
      </c>
      <c r="M150" s="21">
        <f t="shared" si="65"/>
        <v>584</v>
      </c>
      <c r="N150" s="20"/>
      <c r="O150" s="18">
        <f t="shared" si="66"/>
        <v>7185</v>
      </c>
      <c r="P150">
        <f t="shared" si="67"/>
        <v>3076</v>
      </c>
      <c r="Q150">
        <f t="shared" si="68"/>
        <v>33</v>
      </c>
      <c r="R150">
        <f t="shared" si="69"/>
        <v>1997</v>
      </c>
      <c r="S150" s="21">
        <f t="shared" si="70"/>
        <v>5106</v>
      </c>
    </row>
    <row r="151" spans="2:19" ht="12.75">
      <c r="B151" t="s">
        <v>136</v>
      </c>
      <c r="C151" s="18">
        <v>1555</v>
      </c>
      <c r="D151">
        <v>816</v>
      </c>
      <c r="E151">
        <v>8</v>
      </c>
      <c r="F151">
        <v>413</v>
      </c>
      <c r="G151" s="21">
        <f t="shared" si="64"/>
        <v>1237</v>
      </c>
      <c r="H151" s="20"/>
      <c r="I151" s="18">
        <v>2754</v>
      </c>
      <c r="J151">
        <v>139</v>
      </c>
      <c r="K151">
        <v>0</v>
      </c>
      <c r="L151">
        <v>62</v>
      </c>
      <c r="M151" s="21">
        <f t="shared" si="65"/>
        <v>201</v>
      </c>
      <c r="N151" s="20"/>
      <c r="O151" s="18">
        <f t="shared" si="66"/>
        <v>4309</v>
      </c>
      <c r="P151">
        <f t="shared" si="67"/>
        <v>955</v>
      </c>
      <c r="Q151">
        <f t="shared" si="68"/>
        <v>8</v>
      </c>
      <c r="R151">
        <f t="shared" si="69"/>
        <v>475</v>
      </c>
      <c r="S151" s="21">
        <f t="shared" si="70"/>
        <v>1438</v>
      </c>
    </row>
    <row r="152" spans="2:19" ht="12.75">
      <c r="B152" t="s">
        <v>137</v>
      </c>
      <c r="C152" s="18">
        <v>2119</v>
      </c>
      <c r="D152">
        <v>777</v>
      </c>
      <c r="E152">
        <v>11</v>
      </c>
      <c r="F152">
        <v>491</v>
      </c>
      <c r="G152" s="21">
        <f t="shared" si="64"/>
        <v>1279</v>
      </c>
      <c r="H152" s="20"/>
      <c r="I152" s="18">
        <v>2137</v>
      </c>
      <c r="J152">
        <v>58</v>
      </c>
      <c r="K152">
        <v>2</v>
      </c>
      <c r="L152">
        <v>56</v>
      </c>
      <c r="M152" s="21">
        <f t="shared" si="65"/>
        <v>116</v>
      </c>
      <c r="N152" s="20"/>
      <c r="O152" s="18">
        <f t="shared" si="66"/>
        <v>4256</v>
      </c>
      <c r="P152">
        <f t="shared" si="67"/>
        <v>835</v>
      </c>
      <c r="Q152">
        <f t="shared" si="68"/>
        <v>13</v>
      </c>
      <c r="R152">
        <f t="shared" si="69"/>
        <v>547</v>
      </c>
      <c r="S152" s="21">
        <f t="shared" si="70"/>
        <v>1395</v>
      </c>
    </row>
    <row r="153" spans="2:19" ht="12.75">
      <c r="B153" t="s">
        <v>138</v>
      </c>
      <c r="C153" s="18">
        <v>1417</v>
      </c>
      <c r="D153">
        <v>339</v>
      </c>
      <c r="E153">
        <v>4</v>
      </c>
      <c r="F153">
        <v>312</v>
      </c>
      <c r="G153" s="21">
        <f t="shared" si="64"/>
        <v>655</v>
      </c>
      <c r="H153" s="20"/>
      <c r="I153" s="18">
        <v>1390</v>
      </c>
      <c r="J153">
        <v>337</v>
      </c>
      <c r="K153">
        <v>3</v>
      </c>
      <c r="L153">
        <v>81</v>
      </c>
      <c r="M153" s="21">
        <f t="shared" si="65"/>
        <v>421</v>
      </c>
      <c r="N153" s="20"/>
      <c r="O153" s="18">
        <f t="shared" si="66"/>
        <v>2807</v>
      </c>
      <c r="P153">
        <f t="shared" si="67"/>
        <v>676</v>
      </c>
      <c r="Q153">
        <f t="shared" si="68"/>
        <v>7</v>
      </c>
      <c r="R153">
        <f t="shared" si="69"/>
        <v>393</v>
      </c>
      <c r="S153" s="21">
        <f t="shared" si="70"/>
        <v>1076</v>
      </c>
    </row>
    <row r="154" spans="2:19" ht="12.75">
      <c r="B154" t="s">
        <v>139</v>
      </c>
      <c r="C154" s="18">
        <v>4102</v>
      </c>
      <c r="D154">
        <v>1632</v>
      </c>
      <c r="E154">
        <v>20</v>
      </c>
      <c r="F154">
        <v>1112</v>
      </c>
      <c r="G154" s="21">
        <f t="shared" si="64"/>
        <v>2764</v>
      </c>
      <c r="H154" s="20"/>
      <c r="I154" s="18">
        <v>873</v>
      </c>
      <c r="J154">
        <v>43</v>
      </c>
      <c r="K154">
        <v>3</v>
      </c>
      <c r="L154">
        <v>38</v>
      </c>
      <c r="M154" s="21">
        <f t="shared" si="65"/>
        <v>84</v>
      </c>
      <c r="N154" s="20"/>
      <c r="O154" s="18">
        <f t="shared" si="66"/>
        <v>4975</v>
      </c>
      <c r="P154">
        <f t="shared" si="67"/>
        <v>1675</v>
      </c>
      <c r="Q154">
        <f t="shared" si="68"/>
        <v>23</v>
      </c>
      <c r="R154">
        <f t="shared" si="69"/>
        <v>1150</v>
      </c>
      <c r="S154" s="21">
        <f t="shared" si="70"/>
        <v>2848</v>
      </c>
    </row>
    <row r="155" spans="2:19" ht="12.75">
      <c r="B155" t="s">
        <v>140</v>
      </c>
      <c r="C155" s="18">
        <v>1656</v>
      </c>
      <c r="D155">
        <v>784</v>
      </c>
      <c r="E155">
        <v>6</v>
      </c>
      <c r="F155">
        <v>447</v>
      </c>
      <c r="G155" s="21">
        <f t="shared" si="64"/>
        <v>1237</v>
      </c>
      <c r="H155" s="20"/>
      <c r="I155" s="18">
        <v>1244</v>
      </c>
      <c r="J155">
        <v>121</v>
      </c>
      <c r="K155">
        <v>2</v>
      </c>
      <c r="L155">
        <v>49</v>
      </c>
      <c r="M155" s="21">
        <f t="shared" si="65"/>
        <v>172</v>
      </c>
      <c r="N155" s="20"/>
      <c r="O155" s="18">
        <f t="shared" si="66"/>
        <v>2900</v>
      </c>
      <c r="P155">
        <f t="shared" si="67"/>
        <v>905</v>
      </c>
      <c r="Q155">
        <f t="shared" si="68"/>
        <v>8</v>
      </c>
      <c r="R155">
        <f t="shared" si="69"/>
        <v>496</v>
      </c>
      <c r="S155" s="21">
        <f t="shared" si="70"/>
        <v>1409</v>
      </c>
    </row>
    <row r="156" spans="2:19" ht="12.75">
      <c r="B156" t="s">
        <v>141</v>
      </c>
      <c r="C156" s="18">
        <v>2800</v>
      </c>
      <c r="D156">
        <v>1749</v>
      </c>
      <c r="E156">
        <v>17</v>
      </c>
      <c r="F156">
        <v>995</v>
      </c>
      <c r="G156" s="21">
        <f t="shared" si="64"/>
        <v>2761</v>
      </c>
      <c r="H156" s="20"/>
      <c r="I156" s="18">
        <v>3355</v>
      </c>
      <c r="J156">
        <v>603</v>
      </c>
      <c r="K156">
        <v>5</v>
      </c>
      <c r="L156">
        <v>248</v>
      </c>
      <c r="M156" s="21">
        <f t="shared" si="65"/>
        <v>856</v>
      </c>
      <c r="N156" s="20"/>
      <c r="O156" s="18">
        <f t="shared" si="66"/>
        <v>6155</v>
      </c>
      <c r="P156">
        <f t="shared" si="67"/>
        <v>2352</v>
      </c>
      <c r="Q156">
        <f t="shared" si="68"/>
        <v>22</v>
      </c>
      <c r="R156">
        <f t="shared" si="69"/>
        <v>1243</v>
      </c>
      <c r="S156" s="21">
        <f t="shared" si="70"/>
        <v>3617</v>
      </c>
    </row>
    <row r="157" spans="2:19" ht="12.75">
      <c r="B157" t="s">
        <v>142</v>
      </c>
      <c r="C157" s="18">
        <v>751</v>
      </c>
      <c r="D157">
        <v>412</v>
      </c>
      <c r="E157">
        <v>6</v>
      </c>
      <c r="F157">
        <v>331</v>
      </c>
      <c r="G157" s="21">
        <f t="shared" si="64"/>
        <v>749</v>
      </c>
      <c r="H157" s="20"/>
      <c r="I157" s="18">
        <v>898</v>
      </c>
      <c r="J157">
        <v>124</v>
      </c>
      <c r="K157">
        <v>5</v>
      </c>
      <c r="L157">
        <v>17</v>
      </c>
      <c r="M157" s="21">
        <f t="shared" si="65"/>
        <v>146</v>
      </c>
      <c r="N157" s="20"/>
      <c r="O157" s="18">
        <f t="shared" si="66"/>
        <v>1649</v>
      </c>
      <c r="P157">
        <f t="shared" si="67"/>
        <v>536</v>
      </c>
      <c r="Q157">
        <f t="shared" si="68"/>
        <v>11</v>
      </c>
      <c r="R157">
        <f t="shared" si="69"/>
        <v>348</v>
      </c>
      <c r="S157" s="21">
        <f t="shared" si="70"/>
        <v>895</v>
      </c>
    </row>
    <row r="158" spans="2:19" ht="12.75">
      <c r="B158" t="s">
        <v>143</v>
      </c>
      <c r="C158" s="18">
        <v>968</v>
      </c>
      <c r="D158">
        <v>799</v>
      </c>
      <c r="E158">
        <v>12</v>
      </c>
      <c r="F158">
        <v>421</v>
      </c>
      <c r="G158" s="21">
        <f t="shared" si="64"/>
        <v>1232</v>
      </c>
      <c r="H158" s="20"/>
      <c r="I158" s="18">
        <v>1630</v>
      </c>
      <c r="J158">
        <v>119</v>
      </c>
      <c r="K158">
        <v>1</v>
      </c>
      <c r="L158">
        <v>55</v>
      </c>
      <c r="M158" s="21">
        <f t="shared" si="65"/>
        <v>175</v>
      </c>
      <c r="N158" s="20"/>
      <c r="O158" s="18">
        <f t="shared" si="66"/>
        <v>2598</v>
      </c>
      <c r="P158">
        <f t="shared" si="67"/>
        <v>918</v>
      </c>
      <c r="Q158">
        <f t="shared" si="68"/>
        <v>13</v>
      </c>
      <c r="R158">
        <f t="shared" si="69"/>
        <v>476</v>
      </c>
      <c r="S158" s="21">
        <f t="shared" si="70"/>
        <v>1407</v>
      </c>
    </row>
    <row r="159" spans="2:19" ht="12.75">
      <c r="B159" t="s">
        <v>144</v>
      </c>
      <c r="C159" s="18">
        <v>831</v>
      </c>
      <c r="D159">
        <v>463</v>
      </c>
      <c r="E159">
        <v>8</v>
      </c>
      <c r="F159">
        <v>269</v>
      </c>
      <c r="G159" s="21">
        <f t="shared" si="64"/>
        <v>740</v>
      </c>
      <c r="H159" s="20"/>
      <c r="I159" s="18">
        <v>1481</v>
      </c>
      <c r="J159">
        <v>238</v>
      </c>
      <c r="K159">
        <v>0</v>
      </c>
      <c r="L159">
        <v>116</v>
      </c>
      <c r="M159" s="21">
        <f t="shared" si="65"/>
        <v>354</v>
      </c>
      <c r="N159" s="20"/>
      <c r="O159" s="18">
        <f t="shared" si="66"/>
        <v>2312</v>
      </c>
      <c r="P159">
        <f t="shared" si="67"/>
        <v>701</v>
      </c>
      <c r="Q159">
        <f t="shared" si="68"/>
        <v>8</v>
      </c>
      <c r="R159">
        <f t="shared" si="69"/>
        <v>385</v>
      </c>
      <c r="S159" s="21">
        <f t="shared" si="70"/>
        <v>1094</v>
      </c>
    </row>
    <row r="160" spans="2:19" ht="12.75">
      <c r="B160" t="s">
        <v>145</v>
      </c>
      <c r="C160" s="18">
        <v>1027</v>
      </c>
      <c r="D160">
        <v>729</v>
      </c>
      <c r="E160">
        <v>8</v>
      </c>
      <c r="F160">
        <v>460</v>
      </c>
      <c r="G160" s="21">
        <f t="shared" si="64"/>
        <v>1197</v>
      </c>
      <c r="H160" s="20"/>
      <c r="I160" s="18">
        <v>2127</v>
      </c>
      <c r="J160">
        <v>348</v>
      </c>
      <c r="K160">
        <v>3</v>
      </c>
      <c r="L160">
        <v>149</v>
      </c>
      <c r="M160" s="21">
        <f t="shared" si="65"/>
        <v>500</v>
      </c>
      <c r="N160" s="20"/>
      <c r="O160" s="18">
        <f t="shared" si="66"/>
        <v>3154</v>
      </c>
      <c r="P160">
        <f t="shared" si="67"/>
        <v>1077</v>
      </c>
      <c r="Q160">
        <f t="shared" si="68"/>
        <v>11</v>
      </c>
      <c r="R160">
        <f t="shared" si="69"/>
        <v>609</v>
      </c>
      <c r="S160" s="21">
        <f t="shared" si="70"/>
        <v>1697</v>
      </c>
    </row>
    <row r="161" spans="2:19" ht="12.75">
      <c r="B161" t="s">
        <v>146</v>
      </c>
      <c r="C161" s="18">
        <v>409</v>
      </c>
      <c r="D161">
        <v>346</v>
      </c>
      <c r="E161">
        <v>3</v>
      </c>
      <c r="F161">
        <v>198</v>
      </c>
      <c r="G161" s="21">
        <f t="shared" si="64"/>
        <v>547</v>
      </c>
      <c r="H161" s="20"/>
      <c r="I161" s="18">
        <v>543</v>
      </c>
      <c r="J161">
        <v>136</v>
      </c>
      <c r="K161">
        <v>2</v>
      </c>
      <c r="L161">
        <v>48</v>
      </c>
      <c r="M161" s="21">
        <f t="shared" si="65"/>
        <v>186</v>
      </c>
      <c r="N161" s="20"/>
      <c r="O161" s="18">
        <f t="shared" si="66"/>
        <v>952</v>
      </c>
      <c r="P161">
        <f t="shared" si="67"/>
        <v>482</v>
      </c>
      <c r="Q161">
        <f t="shared" si="68"/>
        <v>5</v>
      </c>
      <c r="R161">
        <f t="shared" si="69"/>
        <v>246</v>
      </c>
      <c r="S161" s="21">
        <f t="shared" si="70"/>
        <v>733</v>
      </c>
    </row>
    <row r="162" spans="2:19" ht="12.75">
      <c r="B162" t="s">
        <v>147</v>
      </c>
      <c r="C162" s="18">
        <v>1773</v>
      </c>
      <c r="D162">
        <v>1359</v>
      </c>
      <c r="E162">
        <v>26</v>
      </c>
      <c r="F162">
        <v>571</v>
      </c>
      <c r="G162" s="21">
        <f t="shared" si="64"/>
        <v>1956</v>
      </c>
      <c r="H162" s="20"/>
      <c r="I162" s="18">
        <v>3155</v>
      </c>
      <c r="J162">
        <v>345</v>
      </c>
      <c r="K162">
        <v>3</v>
      </c>
      <c r="L162">
        <v>135</v>
      </c>
      <c r="M162" s="21">
        <f t="shared" si="65"/>
        <v>483</v>
      </c>
      <c r="N162" s="20"/>
      <c r="O162" s="18">
        <f t="shared" si="66"/>
        <v>4928</v>
      </c>
      <c r="P162">
        <f t="shared" si="67"/>
        <v>1704</v>
      </c>
      <c r="Q162">
        <f t="shared" si="68"/>
        <v>29</v>
      </c>
      <c r="R162">
        <f t="shared" si="69"/>
        <v>706</v>
      </c>
      <c r="S162" s="21">
        <f t="shared" si="70"/>
        <v>2439</v>
      </c>
    </row>
    <row r="163" spans="2:19" ht="12.75">
      <c r="B163" t="s">
        <v>148</v>
      </c>
      <c r="C163" s="18">
        <v>1416</v>
      </c>
      <c r="D163">
        <v>937</v>
      </c>
      <c r="E163">
        <v>11</v>
      </c>
      <c r="F163">
        <v>660</v>
      </c>
      <c r="G163" s="21">
        <f t="shared" si="64"/>
        <v>1608</v>
      </c>
      <c r="H163" s="20"/>
      <c r="I163" s="18">
        <v>1190</v>
      </c>
      <c r="J163">
        <v>318</v>
      </c>
      <c r="K163">
        <v>4</v>
      </c>
      <c r="L163">
        <v>132</v>
      </c>
      <c r="M163" s="21">
        <f t="shared" si="65"/>
        <v>454</v>
      </c>
      <c r="N163" s="20"/>
      <c r="O163" s="18">
        <f t="shared" si="66"/>
        <v>2606</v>
      </c>
      <c r="P163">
        <f t="shared" si="67"/>
        <v>1255</v>
      </c>
      <c r="Q163">
        <f t="shared" si="68"/>
        <v>15</v>
      </c>
      <c r="R163">
        <f t="shared" si="69"/>
        <v>792</v>
      </c>
      <c r="S163" s="21">
        <f t="shared" si="70"/>
        <v>2062</v>
      </c>
    </row>
    <row r="164" spans="2:19" ht="12.75">
      <c r="B164" t="s">
        <v>149</v>
      </c>
      <c r="C164" s="18">
        <v>411</v>
      </c>
      <c r="D164">
        <v>169</v>
      </c>
      <c r="E164">
        <v>0</v>
      </c>
      <c r="F164">
        <v>84</v>
      </c>
      <c r="G164" s="21">
        <f t="shared" si="64"/>
        <v>253</v>
      </c>
      <c r="H164" s="20"/>
      <c r="I164" s="18">
        <v>173</v>
      </c>
      <c r="J164">
        <v>1</v>
      </c>
      <c r="K164">
        <v>0</v>
      </c>
      <c r="L164">
        <v>0</v>
      </c>
      <c r="M164" s="21">
        <f t="shared" si="65"/>
        <v>1</v>
      </c>
      <c r="N164" s="20"/>
      <c r="O164" s="18">
        <f t="shared" si="66"/>
        <v>584</v>
      </c>
      <c r="P164">
        <f t="shared" si="67"/>
        <v>170</v>
      </c>
      <c r="Q164">
        <f t="shared" si="68"/>
        <v>0</v>
      </c>
      <c r="R164">
        <f t="shared" si="69"/>
        <v>84</v>
      </c>
      <c r="S164" s="21">
        <f t="shared" si="70"/>
        <v>254</v>
      </c>
    </row>
    <row r="165" spans="2:19" ht="12.75">
      <c r="B165" t="s">
        <v>150</v>
      </c>
      <c r="C165" s="18">
        <v>228</v>
      </c>
      <c r="D165">
        <v>159</v>
      </c>
      <c r="E165">
        <v>2</v>
      </c>
      <c r="F165">
        <v>128</v>
      </c>
      <c r="G165" s="21">
        <f t="shared" si="64"/>
        <v>289</v>
      </c>
      <c r="H165" s="20"/>
      <c r="I165" s="18">
        <v>239</v>
      </c>
      <c r="J165">
        <v>27</v>
      </c>
      <c r="K165">
        <v>1</v>
      </c>
      <c r="L165">
        <v>24</v>
      </c>
      <c r="M165" s="21">
        <f t="shared" si="65"/>
        <v>52</v>
      </c>
      <c r="N165" s="20"/>
      <c r="O165" s="18">
        <f t="shared" si="66"/>
        <v>467</v>
      </c>
      <c r="P165">
        <f t="shared" si="67"/>
        <v>186</v>
      </c>
      <c r="Q165">
        <f t="shared" si="68"/>
        <v>3</v>
      </c>
      <c r="R165">
        <f t="shared" si="69"/>
        <v>152</v>
      </c>
      <c r="S165" s="21">
        <f t="shared" si="70"/>
        <v>341</v>
      </c>
    </row>
    <row r="166" spans="1:19" s="2" customFormat="1" ht="12.75">
      <c r="A166" s="22"/>
      <c r="B166" s="23" t="s">
        <v>25</v>
      </c>
      <c r="C166" s="24">
        <v>42122</v>
      </c>
      <c r="D166" s="25">
        <f>SUM(D147:D165)</f>
        <v>21313</v>
      </c>
      <c r="E166" s="25">
        <f>SUM(E147:E165)</f>
        <v>287</v>
      </c>
      <c r="F166" s="25">
        <f>SUM(F147:F165)</f>
        <v>13379</v>
      </c>
      <c r="G166" s="25">
        <f>SUM(G147:G165)</f>
        <v>34979</v>
      </c>
      <c r="H166" s="21"/>
      <c r="I166" s="24">
        <f>SUM(I147:I165)</f>
        <v>31509</v>
      </c>
      <c r="J166" s="25">
        <f>SUM(J147:J165)</f>
        <v>4017</v>
      </c>
      <c r="K166" s="25">
        <f>SUM(K147:K165)</f>
        <v>48</v>
      </c>
      <c r="L166" s="25">
        <f>SUM(L147:L165)</f>
        <v>1751</v>
      </c>
      <c r="M166" s="25">
        <f>SUM(M147:M165)</f>
        <v>5816</v>
      </c>
      <c r="N166" s="21"/>
      <c r="O166" s="24">
        <f t="shared" si="66"/>
        <v>73631</v>
      </c>
      <c r="P166" s="25">
        <f t="shared" si="67"/>
        <v>25330</v>
      </c>
      <c r="Q166" s="25">
        <f t="shared" si="68"/>
        <v>335</v>
      </c>
      <c r="R166" s="25">
        <f t="shared" si="69"/>
        <v>15130</v>
      </c>
      <c r="S166" s="25">
        <f t="shared" si="70"/>
        <v>40795</v>
      </c>
    </row>
    <row r="167" spans="1:19" ht="12.75">
      <c r="A167" s="1" t="s">
        <v>151</v>
      </c>
      <c r="C167" s="18"/>
      <c r="F167" s="20"/>
      <c r="G167" s="21"/>
      <c r="H167" s="20"/>
      <c r="I167" s="18"/>
      <c r="M167" s="21"/>
      <c r="N167" s="20"/>
      <c r="O167" s="18"/>
      <c r="S167" s="21"/>
    </row>
    <row r="168" spans="2:19" ht="12.75">
      <c r="B168" t="s">
        <v>11</v>
      </c>
      <c r="C168" s="18">
        <v>1366</v>
      </c>
      <c r="D168">
        <v>842</v>
      </c>
      <c r="E168">
        <v>9</v>
      </c>
      <c r="F168">
        <v>533</v>
      </c>
      <c r="G168" s="21">
        <f aca="true" t="shared" si="71" ref="G168:G175">SUM(D168:F168)</f>
        <v>1384</v>
      </c>
      <c r="H168" s="20"/>
      <c r="I168" s="18">
        <v>680</v>
      </c>
      <c r="J168">
        <v>279</v>
      </c>
      <c r="K168">
        <v>9</v>
      </c>
      <c r="L168">
        <v>128</v>
      </c>
      <c r="M168" s="21">
        <f aca="true" t="shared" si="72" ref="M168:M175">SUM(J168:L168)</f>
        <v>416</v>
      </c>
      <c r="N168" s="20"/>
      <c r="O168" s="18">
        <f aca="true" t="shared" si="73" ref="O168:O176">C168+I168</f>
        <v>2046</v>
      </c>
      <c r="P168">
        <f aca="true" t="shared" si="74" ref="P168:P176">D168+J168</f>
        <v>1121</v>
      </c>
      <c r="Q168">
        <f aca="true" t="shared" si="75" ref="Q168:Q176">E168+K168</f>
        <v>18</v>
      </c>
      <c r="R168">
        <f aca="true" t="shared" si="76" ref="R168:R176">F168+L168</f>
        <v>661</v>
      </c>
      <c r="S168" s="21">
        <f aca="true" t="shared" si="77" ref="S168:S176">G168+M168</f>
        <v>1800</v>
      </c>
    </row>
    <row r="169" spans="2:19" ht="12.75">
      <c r="B169" t="s">
        <v>152</v>
      </c>
      <c r="C169" s="18">
        <v>1404</v>
      </c>
      <c r="D169">
        <v>744</v>
      </c>
      <c r="E169">
        <v>13</v>
      </c>
      <c r="F169">
        <v>474</v>
      </c>
      <c r="G169" s="21">
        <f t="shared" si="71"/>
        <v>1231</v>
      </c>
      <c r="H169" s="20"/>
      <c r="I169" s="18">
        <v>225</v>
      </c>
      <c r="J169">
        <v>131</v>
      </c>
      <c r="K169">
        <v>4</v>
      </c>
      <c r="L169">
        <v>79</v>
      </c>
      <c r="M169" s="21">
        <f t="shared" si="72"/>
        <v>214</v>
      </c>
      <c r="N169" s="20"/>
      <c r="O169" s="18">
        <f t="shared" si="73"/>
        <v>1629</v>
      </c>
      <c r="P169">
        <f t="shared" si="74"/>
        <v>875</v>
      </c>
      <c r="Q169">
        <f t="shared" si="75"/>
        <v>17</v>
      </c>
      <c r="R169">
        <f t="shared" si="76"/>
        <v>553</v>
      </c>
      <c r="S169" s="21">
        <f t="shared" si="77"/>
        <v>1445</v>
      </c>
    </row>
    <row r="170" spans="2:19" ht="12.75">
      <c r="B170" t="s">
        <v>153</v>
      </c>
      <c r="C170" s="18">
        <v>393</v>
      </c>
      <c r="D170">
        <v>442</v>
      </c>
      <c r="E170">
        <v>4</v>
      </c>
      <c r="F170">
        <v>266</v>
      </c>
      <c r="G170" s="21">
        <f t="shared" si="71"/>
        <v>712</v>
      </c>
      <c r="H170" s="20"/>
      <c r="I170" s="18">
        <v>651</v>
      </c>
      <c r="J170">
        <v>306</v>
      </c>
      <c r="K170">
        <v>6</v>
      </c>
      <c r="L170">
        <v>77</v>
      </c>
      <c r="M170" s="21">
        <f t="shared" si="72"/>
        <v>389</v>
      </c>
      <c r="N170" s="20"/>
      <c r="O170" s="18">
        <f t="shared" si="73"/>
        <v>1044</v>
      </c>
      <c r="P170">
        <f t="shared" si="74"/>
        <v>748</v>
      </c>
      <c r="Q170">
        <f t="shared" si="75"/>
        <v>10</v>
      </c>
      <c r="R170">
        <f t="shared" si="76"/>
        <v>343</v>
      </c>
      <c r="S170" s="21">
        <f t="shared" si="77"/>
        <v>1101</v>
      </c>
    </row>
    <row r="171" spans="2:19" ht="12.75">
      <c r="B171" t="s">
        <v>154</v>
      </c>
      <c r="C171" s="18">
        <v>479</v>
      </c>
      <c r="D171">
        <v>319</v>
      </c>
      <c r="E171">
        <v>3</v>
      </c>
      <c r="F171">
        <v>180</v>
      </c>
      <c r="G171" s="21">
        <f t="shared" si="71"/>
        <v>502</v>
      </c>
      <c r="H171" s="20"/>
      <c r="I171" s="18">
        <v>911</v>
      </c>
      <c r="J171">
        <v>252</v>
      </c>
      <c r="K171">
        <v>8</v>
      </c>
      <c r="L171">
        <v>72</v>
      </c>
      <c r="M171" s="21">
        <f t="shared" si="72"/>
        <v>332</v>
      </c>
      <c r="N171" s="20"/>
      <c r="O171" s="18">
        <f t="shared" si="73"/>
        <v>1390</v>
      </c>
      <c r="P171">
        <f t="shared" si="74"/>
        <v>571</v>
      </c>
      <c r="Q171">
        <f t="shared" si="75"/>
        <v>11</v>
      </c>
      <c r="R171">
        <f t="shared" si="76"/>
        <v>252</v>
      </c>
      <c r="S171" s="21">
        <f t="shared" si="77"/>
        <v>834</v>
      </c>
    </row>
    <row r="172" spans="2:19" ht="12.75">
      <c r="B172" t="s">
        <v>155</v>
      </c>
      <c r="C172" s="18">
        <v>328</v>
      </c>
      <c r="D172">
        <v>313</v>
      </c>
      <c r="E172">
        <v>3</v>
      </c>
      <c r="F172">
        <v>260</v>
      </c>
      <c r="G172" s="21">
        <f t="shared" si="71"/>
        <v>576</v>
      </c>
      <c r="H172" s="20"/>
      <c r="I172" s="18">
        <v>185</v>
      </c>
      <c r="J172">
        <v>123</v>
      </c>
      <c r="K172">
        <v>5</v>
      </c>
      <c r="L172">
        <v>49</v>
      </c>
      <c r="M172" s="21">
        <f t="shared" si="72"/>
        <v>177</v>
      </c>
      <c r="N172" s="20"/>
      <c r="O172" s="18">
        <f t="shared" si="73"/>
        <v>513</v>
      </c>
      <c r="P172">
        <f t="shared" si="74"/>
        <v>436</v>
      </c>
      <c r="Q172">
        <f t="shared" si="75"/>
        <v>8</v>
      </c>
      <c r="R172">
        <f t="shared" si="76"/>
        <v>309</v>
      </c>
      <c r="S172" s="21">
        <f t="shared" si="77"/>
        <v>753</v>
      </c>
    </row>
    <row r="173" spans="2:19" ht="12.75">
      <c r="B173" t="s">
        <v>156</v>
      </c>
      <c r="C173" s="18">
        <v>446</v>
      </c>
      <c r="D173">
        <v>505</v>
      </c>
      <c r="E173">
        <v>5</v>
      </c>
      <c r="F173">
        <v>262</v>
      </c>
      <c r="G173" s="21">
        <f t="shared" si="71"/>
        <v>772</v>
      </c>
      <c r="H173" s="20"/>
      <c r="I173" s="18">
        <v>411</v>
      </c>
      <c r="J173">
        <v>164</v>
      </c>
      <c r="K173">
        <v>1</v>
      </c>
      <c r="L173">
        <v>62</v>
      </c>
      <c r="M173" s="21">
        <f t="shared" si="72"/>
        <v>227</v>
      </c>
      <c r="N173" s="20"/>
      <c r="O173" s="18">
        <f t="shared" si="73"/>
        <v>857</v>
      </c>
      <c r="P173">
        <f t="shared" si="74"/>
        <v>669</v>
      </c>
      <c r="Q173">
        <f t="shared" si="75"/>
        <v>6</v>
      </c>
      <c r="R173">
        <f t="shared" si="76"/>
        <v>324</v>
      </c>
      <c r="S173" s="21">
        <f t="shared" si="77"/>
        <v>999</v>
      </c>
    </row>
    <row r="174" spans="2:19" ht="12.75">
      <c r="B174" t="s">
        <v>126</v>
      </c>
      <c r="C174" s="18">
        <v>101</v>
      </c>
      <c r="D174">
        <v>114</v>
      </c>
      <c r="E174">
        <v>2</v>
      </c>
      <c r="F174">
        <v>49</v>
      </c>
      <c r="G174" s="21">
        <f t="shared" si="71"/>
        <v>165</v>
      </c>
      <c r="H174" s="20"/>
      <c r="I174" s="18">
        <v>200</v>
      </c>
      <c r="J174">
        <v>126</v>
      </c>
      <c r="K174">
        <v>1</v>
      </c>
      <c r="L174">
        <v>31</v>
      </c>
      <c r="M174" s="21">
        <f t="shared" si="72"/>
        <v>158</v>
      </c>
      <c r="N174" s="20"/>
      <c r="O174" s="18">
        <f t="shared" si="73"/>
        <v>301</v>
      </c>
      <c r="P174">
        <f t="shared" si="74"/>
        <v>240</v>
      </c>
      <c r="Q174">
        <f t="shared" si="75"/>
        <v>3</v>
      </c>
      <c r="R174">
        <f t="shared" si="76"/>
        <v>80</v>
      </c>
      <c r="S174" s="21">
        <f t="shared" si="77"/>
        <v>323</v>
      </c>
    </row>
    <row r="175" spans="2:19" ht="12.75">
      <c r="B175" t="s">
        <v>157</v>
      </c>
      <c r="C175" s="18">
        <v>51</v>
      </c>
      <c r="D175">
        <v>40</v>
      </c>
      <c r="E175">
        <v>1</v>
      </c>
      <c r="F175">
        <v>45</v>
      </c>
      <c r="G175" s="21">
        <f t="shared" si="71"/>
        <v>86</v>
      </c>
      <c r="H175" s="20"/>
      <c r="I175" s="18">
        <v>38</v>
      </c>
      <c r="J175">
        <v>57</v>
      </c>
      <c r="K175">
        <v>0</v>
      </c>
      <c r="L175">
        <v>30</v>
      </c>
      <c r="M175" s="21">
        <f t="shared" si="72"/>
        <v>87</v>
      </c>
      <c r="N175" s="20"/>
      <c r="O175" s="18">
        <f t="shared" si="73"/>
        <v>89</v>
      </c>
      <c r="P175">
        <f t="shared" si="74"/>
        <v>97</v>
      </c>
      <c r="Q175">
        <f t="shared" si="75"/>
        <v>1</v>
      </c>
      <c r="R175">
        <f t="shared" si="76"/>
        <v>75</v>
      </c>
      <c r="S175" s="21">
        <f t="shared" si="77"/>
        <v>173</v>
      </c>
    </row>
    <row r="176" spans="1:19" s="2" customFormat="1" ht="12.75">
      <c r="A176" s="22"/>
      <c r="B176" s="23" t="s">
        <v>25</v>
      </c>
      <c r="C176" s="24">
        <v>4568</v>
      </c>
      <c r="D176" s="25">
        <f>SUM(D168:D175)</f>
        <v>3319</v>
      </c>
      <c r="E176" s="25">
        <f>SUM(E168:E175)</f>
        <v>40</v>
      </c>
      <c r="F176" s="25">
        <f>SUM(F168:F175)</f>
        <v>2069</v>
      </c>
      <c r="G176" s="25">
        <f>SUM(G168:G175)</f>
        <v>5428</v>
      </c>
      <c r="H176" s="21"/>
      <c r="I176" s="24">
        <f>SUM(I168:I175)</f>
        <v>3301</v>
      </c>
      <c r="J176" s="25">
        <f>SUM(J168:J175)</f>
        <v>1438</v>
      </c>
      <c r="K176" s="25">
        <f>SUM(K168:K175)</f>
        <v>34</v>
      </c>
      <c r="L176" s="25">
        <f>SUM(L168:L175)</f>
        <v>528</v>
      </c>
      <c r="M176" s="25">
        <f>SUM(M168:M175)</f>
        <v>2000</v>
      </c>
      <c r="N176" s="21"/>
      <c r="O176" s="24">
        <f t="shared" si="73"/>
        <v>7869</v>
      </c>
      <c r="P176" s="25">
        <f t="shared" si="74"/>
        <v>4757</v>
      </c>
      <c r="Q176" s="25">
        <f t="shared" si="75"/>
        <v>74</v>
      </c>
      <c r="R176" s="25">
        <f t="shared" si="76"/>
        <v>2597</v>
      </c>
      <c r="S176" s="25">
        <f t="shared" si="77"/>
        <v>7428</v>
      </c>
    </row>
    <row r="177" spans="1:19" ht="12.75">
      <c r="A177" s="1" t="s">
        <v>158</v>
      </c>
      <c r="C177" s="18"/>
      <c r="G177" s="21"/>
      <c r="H177" s="20"/>
      <c r="I177" s="18"/>
      <c r="M177" s="21"/>
      <c r="N177" s="20"/>
      <c r="O177" s="18"/>
      <c r="S177" s="21"/>
    </row>
    <row r="178" spans="2:19" ht="12.75">
      <c r="B178" t="s">
        <v>11</v>
      </c>
      <c r="C178" s="18">
        <v>3981</v>
      </c>
      <c r="D178">
        <v>1168</v>
      </c>
      <c r="E178">
        <v>31</v>
      </c>
      <c r="F178">
        <v>1155</v>
      </c>
      <c r="G178" s="21">
        <f aca="true" t="shared" si="78" ref="G178:G185">SUM(D178:F178)</f>
        <v>2354</v>
      </c>
      <c r="H178" s="20"/>
      <c r="I178" s="18">
        <v>83</v>
      </c>
      <c r="J178">
        <v>3</v>
      </c>
      <c r="K178">
        <v>0</v>
      </c>
      <c r="L178">
        <v>5</v>
      </c>
      <c r="M178" s="21">
        <f aca="true" t="shared" si="79" ref="M178:M185">SUM(J178:L178)</f>
        <v>8</v>
      </c>
      <c r="N178" s="20"/>
      <c r="O178" s="18">
        <f aca="true" t="shared" si="80" ref="O178:O186">C178+I178</f>
        <v>4064</v>
      </c>
      <c r="P178">
        <f aca="true" t="shared" si="81" ref="P178:P186">D178+J178</f>
        <v>1171</v>
      </c>
      <c r="Q178">
        <f aca="true" t="shared" si="82" ref="Q178:Q186">E178+K178</f>
        <v>31</v>
      </c>
      <c r="R178">
        <f aca="true" t="shared" si="83" ref="R178:R186">F178+L178</f>
        <v>1160</v>
      </c>
      <c r="S178" s="21">
        <f aca="true" t="shared" si="84" ref="S178:S186">G178+M178</f>
        <v>2362</v>
      </c>
    </row>
    <row r="179" spans="2:19" ht="12.75">
      <c r="B179" t="s">
        <v>159</v>
      </c>
      <c r="C179" s="18">
        <v>327</v>
      </c>
      <c r="D179">
        <v>190</v>
      </c>
      <c r="E179">
        <v>3</v>
      </c>
      <c r="F179">
        <v>384</v>
      </c>
      <c r="G179" s="21">
        <f t="shared" si="78"/>
        <v>577</v>
      </c>
      <c r="H179" s="20"/>
      <c r="I179" s="18">
        <v>25</v>
      </c>
      <c r="J179">
        <v>0</v>
      </c>
      <c r="K179">
        <v>0</v>
      </c>
      <c r="L179">
        <v>0</v>
      </c>
      <c r="M179" s="21">
        <f t="shared" si="79"/>
        <v>0</v>
      </c>
      <c r="N179" s="20"/>
      <c r="O179" s="18">
        <f t="shared" si="80"/>
        <v>352</v>
      </c>
      <c r="P179">
        <f t="shared" si="81"/>
        <v>190</v>
      </c>
      <c r="Q179">
        <f t="shared" si="82"/>
        <v>3</v>
      </c>
      <c r="R179">
        <f t="shared" si="83"/>
        <v>384</v>
      </c>
      <c r="S179" s="21">
        <f t="shared" si="84"/>
        <v>577</v>
      </c>
    </row>
    <row r="180" spans="2:19" ht="12.75">
      <c r="B180" t="s">
        <v>160</v>
      </c>
      <c r="C180" s="18">
        <v>519</v>
      </c>
      <c r="D180">
        <v>123</v>
      </c>
      <c r="E180">
        <v>3</v>
      </c>
      <c r="F180">
        <v>243</v>
      </c>
      <c r="G180" s="21">
        <f t="shared" si="78"/>
        <v>369</v>
      </c>
      <c r="H180" s="20"/>
      <c r="I180" s="18">
        <v>2</v>
      </c>
      <c r="J180">
        <v>0</v>
      </c>
      <c r="K180">
        <v>0</v>
      </c>
      <c r="L180">
        <v>0</v>
      </c>
      <c r="M180" s="21">
        <f t="shared" si="79"/>
        <v>0</v>
      </c>
      <c r="N180" s="20"/>
      <c r="O180" s="18">
        <f t="shared" si="80"/>
        <v>521</v>
      </c>
      <c r="P180">
        <f t="shared" si="81"/>
        <v>123</v>
      </c>
      <c r="Q180">
        <f t="shared" si="82"/>
        <v>3</v>
      </c>
      <c r="R180">
        <f t="shared" si="83"/>
        <v>243</v>
      </c>
      <c r="S180" s="21">
        <f t="shared" si="84"/>
        <v>369</v>
      </c>
    </row>
    <row r="181" spans="2:19" ht="12.75">
      <c r="B181" t="s">
        <v>161</v>
      </c>
      <c r="C181" s="18">
        <v>358</v>
      </c>
      <c r="D181">
        <v>81</v>
      </c>
      <c r="E181">
        <v>2</v>
      </c>
      <c r="F181">
        <v>44</v>
      </c>
      <c r="G181" s="21">
        <f t="shared" si="78"/>
        <v>127</v>
      </c>
      <c r="H181" s="20"/>
      <c r="I181" s="18">
        <v>12</v>
      </c>
      <c r="J181">
        <v>0</v>
      </c>
      <c r="K181">
        <v>0</v>
      </c>
      <c r="L181">
        <v>0</v>
      </c>
      <c r="M181" s="21">
        <f t="shared" si="79"/>
        <v>0</v>
      </c>
      <c r="N181" s="20"/>
      <c r="O181" s="18">
        <f t="shared" si="80"/>
        <v>370</v>
      </c>
      <c r="P181">
        <f t="shared" si="81"/>
        <v>81</v>
      </c>
      <c r="Q181">
        <f t="shared" si="82"/>
        <v>2</v>
      </c>
      <c r="R181">
        <f t="shared" si="83"/>
        <v>44</v>
      </c>
      <c r="S181" s="21">
        <f t="shared" si="84"/>
        <v>127</v>
      </c>
    </row>
    <row r="182" spans="2:19" ht="12.75">
      <c r="B182" t="s">
        <v>162</v>
      </c>
      <c r="C182" s="18">
        <v>348</v>
      </c>
      <c r="D182">
        <v>112</v>
      </c>
      <c r="E182">
        <v>2</v>
      </c>
      <c r="F182">
        <v>207</v>
      </c>
      <c r="G182" s="21">
        <f t="shared" si="78"/>
        <v>321</v>
      </c>
      <c r="H182" s="20"/>
      <c r="I182" s="18">
        <v>18</v>
      </c>
      <c r="J182">
        <v>0</v>
      </c>
      <c r="K182">
        <v>0</v>
      </c>
      <c r="L182">
        <v>0</v>
      </c>
      <c r="M182" s="21">
        <f t="shared" si="79"/>
        <v>0</v>
      </c>
      <c r="N182" s="20"/>
      <c r="O182" s="18">
        <f t="shared" si="80"/>
        <v>366</v>
      </c>
      <c r="P182">
        <f t="shared" si="81"/>
        <v>112</v>
      </c>
      <c r="Q182">
        <f t="shared" si="82"/>
        <v>2</v>
      </c>
      <c r="R182">
        <f t="shared" si="83"/>
        <v>207</v>
      </c>
      <c r="S182" s="21">
        <f t="shared" si="84"/>
        <v>321</v>
      </c>
    </row>
    <row r="183" spans="2:19" ht="12.75">
      <c r="B183" t="s">
        <v>163</v>
      </c>
      <c r="C183" s="18">
        <v>379</v>
      </c>
      <c r="D183">
        <v>28</v>
      </c>
      <c r="E183">
        <v>0</v>
      </c>
      <c r="F183">
        <v>18</v>
      </c>
      <c r="G183" s="21">
        <f t="shared" si="78"/>
        <v>46</v>
      </c>
      <c r="H183" s="20"/>
      <c r="I183" s="18">
        <v>3</v>
      </c>
      <c r="J183">
        <v>0</v>
      </c>
      <c r="K183">
        <v>0</v>
      </c>
      <c r="L183">
        <v>0</v>
      </c>
      <c r="M183" s="21">
        <f t="shared" si="79"/>
        <v>0</v>
      </c>
      <c r="N183" s="20"/>
      <c r="O183" s="18">
        <f t="shared" si="80"/>
        <v>382</v>
      </c>
      <c r="P183">
        <f t="shared" si="81"/>
        <v>28</v>
      </c>
      <c r="Q183">
        <f t="shared" si="82"/>
        <v>0</v>
      </c>
      <c r="R183">
        <f t="shared" si="83"/>
        <v>18</v>
      </c>
      <c r="S183" s="21">
        <f t="shared" si="84"/>
        <v>46</v>
      </c>
    </row>
    <row r="184" spans="2:19" ht="12.75">
      <c r="B184" t="s">
        <v>164</v>
      </c>
      <c r="C184" s="18">
        <v>26</v>
      </c>
      <c r="D184">
        <v>14</v>
      </c>
      <c r="E184">
        <v>0</v>
      </c>
      <c r="F184">
        <v>13</v>
      </c>
      <c r="G184" s="21">
        <f t="shared" si="78"/>
        <v>27</v>
      </c>
      <c r="H184" s="20"/>
      <c r="I184" s="18">
        <v>3</v>
      </c>
      <c r="J184">
        <v>0</v>
      </c>
      <c r="K184">
        <v>0</v>
      </c>
      <c r="L184">
        <v>0</v>
      </c>
      <c r="M184" s="21">
        <f t="shared" si="79"/>
        <v>0</v>
      </c>
      <c r="N184" s="20"/>
      <c r="O184" s="18">
        <f t="shared" si="80"/>
        <v>29</v>
      </c>
      <c r="P184">
        <f t="shared" si="81"/>
        <v>14</v>
      </c>
      <c r="Q184">
        <f t="shared" si="82"/>
        <v>0</v>
      </c>
      <c r="R184">
        <f t="shared" si="83"/>
        <v>13</v>
      </c>
      <c r="S184" s="21">
        <f t="shared" si="84"/>
        <v>27</v>
      </c>
    </row>
    <row r="185" spans="2:19" ht="12.75">
      <c r="B185" t="s">
        <v>165</v>
      </c>
      <c r="C185" s="18">
        <v>40</v>
      </c>
      <c r="D185">
        <v>6</v>
      </c>
      <c r="E185">
        <v>2</v>
      </c>
      <c r="F185">
        <v>5</v>
      </c>
      <c r="G185" s="21">
        <f t="shared" si="78"/>
        <v>13</v>
      </c>
      <c r="H185" s="20"/>
      <c r="I185" s="18">
        <v>2</v>
      </c>
      <c r="J185">
        <v>0</v>
      </c>
      <c r="K185">
        <v>0</v>
      </c>
      <c r="L185">
        <v>0</v>
      </c>
      <c r="M185" s="21">
        <f t="shared" si="79"/>
        <v>0</v>
      </c>
      <c r="N185" s="20"/>
      <c r="O185" s="18">
        <f t="shared" si="80"/>
        <v>42</v>
      </c>
      <c r="P185">
        <f t="shared" si="81"/>
        <v>6</v>
      </c>
      <c r="Q185">
        <f t="shared" si="82"/>
        <v>2</v>
      </c>
      <c r="R185">
        <f t="shared" si="83"/>
        <v>5</v>
      </c>
      <c r="S185" s="21">
        <f t="shared" si="84"/>
        <v>13</v>
      </c>
    </row>
    <row r="186" spans="1:19" s="2" customFormat="1" ht="12.75">
      <c r="A186" s="22"/>
      <c r="B186" s="23" t="s">
        <v>25</v>
      </c>
      <c r="C186" s="24">
        <v>5978</v>
      </c>
      <c r="D186" s="25">
        <f>SUM(D178:D185)</f>
        <v>1722</v>
      </c>
      <c r="E186" s="25">
        <f>SUM(E178:E185)</f>
        <v>43</v>
      </c>
      <c r="F186" s="25">
        <f>SUM(F178:F185)</f>
        <v>2069</v>
      </c>
      <c r="G186" s="25">
        <f>SUM(G178:G185)</f>
        <v>3834</v>
      </c>
      <c r="H186" s="21"/>
      <c r="I186" s="24">
        <f>SUM(I178:I185)</f>
        <v>148</v>
      </c>
      <c r="J186" s="25">
        <f>SUM(J178:J185)</f>
        <v>3</v>
      </c>
      <c r="K186" s="25">
        <f>SUM(K178:K185)</f>
        <v>0</v>
      </c>
      <c r="L186" s="25">
        <f>SUM(L178:L185)</f>
        <v>5</v>
      </c>
      <c r="M186" s="25">
        <f>SUM(M178:M185)</f>
        <v>8</v>
      </c>
      <c r="N186" s="21"/>
      <c r="O186" s="24">
        <f t="shared" si="80"/>
        <v>6126</v>
      </c>
      <c r="P186" s="25">
        <f t="shared" si="81"/>
        <v>1725</v>
      </c>
      <c r="Q186" s="25">
        <f t="shared" si="82"/>
        <v>43</v>
      </c>
      <c r="R186" s="25">
        <f t="shared" si="83"/>
        <v>2074</v>
      </c>
      <c r="S186" s="25">
        <f t="shared" si="84"/>
        <v>3842</v>
      </c>
    </row>
    <row r="187" spans="1:19" ht="12.75">
      <c r="A187" s="1" t="s">
        <v>166</v>
      </c>
      <c r="C187" s="18"/>
      <c r="F187" s="20"/>
      <c r="G187" s="21"/>
      <c r="H187" s="20"/>
      <c r="I187" s="18"/>
      <c r="M187" s="21"/>
      <c r="N187" s="20"/>
      <c r="O187" s="18"/>
      <c r="S187" s="21"/>
    </row>
    <row r="188" spans="2:19" ht="12.75">
      <c r="B188" t="s">
        <v>11</v>
      </c>
      <c r="C188" s="18">
        <v>2452</v>
      </c>
      <c r="D188">
        <v>541</v>
      </c>
      <c r="E188">
        <v>10</v>
      </c>
      <c r="F188">
        <v>785</v>
      </c>
      <c r="G188" s="21">
        <f aca="true" t="shared" si="85" ref="G188:G194">SUM(D188:F188)</f>
        <v>1336</v>
      </c>
      <c r="H188" s="20"/>
      <c r="I188" s="18">
        <v>2193</v>
      </c>
      <c r="J188">
        <v>1</v>
      </c>
      <c r="K188">
        <v>2</v>
      </c>
      <c r="L188">
        <v>32</v>
      </c>
      <c r="M188" s="21">
        <f aca="true" t="shared" si="86" ref="M188:M194">SUM(J188:L188)</f>
        <v>35</v>
      </c>
      <c r="N188" s="20"/>
      <c r="O188" s="18">
        <f aca="true" t="shared" si="87" ref="O188:S195">C188+I188</f>
        <v>4645</v>
      </c>
      <c r="P188">
        <f t="shared" si="87"/>
        <v>542</v>
      </c>
      <c r="Q188">
        <f t="shared" si="87"/>
        <v>12</v>
      </c>
      <c r="R188">
        <f t="shared" si="87"/>
        <v>817</v>
      </c>
      <c r="S188" s="21">
        <f t="shared" si="87"/>
        <v>1371</v>
      </c>
    </row>
    <row r="189" spans="2:19" ht="12.75">
      <c r="B189" t="s">
        <v>167</v>
      </c>
      <c r="C189" s="18">
        <v>581</v>
      </c>
      <c r="D189">
        <v>203</v>
      </c>
      <c r="E189">
        <v>5</v>
      </c>
      <c r="F189">
        <v>246</v>
      </c>
      <c r="G189" s="21">
        <f t="shared" si="85"/>
        <v>454</v>
      </c>
      <c r="H189" s="20"/>
      <c r="I189" s="18">
        <v>416</v>
      </c>
      <c r="J189">
        <v>0</v>
      </c>
      <c r="K189">
        <v>0</v>
      </c>
      <c r="L189">
        <v>5</v>
      </c>
      <c r="M189" s="21">
        <f t="shared" si="86"/>
        <v>5</v>
      </c>
      <c r="N189" s="20"/>
      <c r="O189" s="18">
        <f t="shared" si="87"/>
        <v>997</v>
      </c>
      <c r="P189">
        <f t="shared" si="87"/>
        <v>203</v>
      </c>
      <c r="Q189">
        <f t="shared" si="87"/>
        <v>5</v>
      </c>
      <c r="R189">
        <f t="shared" si="87"/>
        <v>251</v>
      </c>
      <c r="S189" s="21">
        <f t="shared" si="87"/>
        <v>459</v>
      </c>
    </row>
    <row r="190" spans="2:19" ht="12.75">
      <c r="B190" t="s">
        <v>168</v>
      </c>
      <c r="C190" s="18">
        <v>926</v>
      </c>
      <c r="D190">
        <v>324</v>
      </c>
      <c r="E190">
        <v>8</v>
      </c>
      <c r="F190">
        <v>313</v>
      </c>
      <c r="G190" s="21">
        <f t="shared" si="85"/>
        <v>645</v>
      </c>
      <c r="H190" s="20"/>
      <c r="I190" s="18">
        <v>980</v>
      </c>
      <c r="J190">
        <v>0</v>
      </c>
      <c r="K190">
        <v>1</v>
      </c>
      <c r="L190">
        <v>15</v>
      </c>
      <c r="M190" s="21">
        <f t="shared" si="86"/>
        <v>16</v>
      </c>
      <c r="N190" s="20"/>
      <c r="O190" s="18">
        <f t="shared" si="87"/>
        <v>1906</v>
      </c>
      <c r="P190">
        <f t="shared" si="87"/>
        <v>324</v>
      </c>
      <c r="Q190">
        <f t="shared" si="87"/>
        <v>9</v>
      </c>
      <c r="R190">
        <f t="shared" si="87"/>
        <v>328</v>
      </c>
      <c r="S190" s="21">
        <f t="shared" si="87"/>
        <v>661</v>
      </c>
    </row>
    <row r="191" spans="2:19" ht="12.75">
      <c r="B191" t="s">
        <v>169</v>
      </c>
      <c r="C191" s="18">
        <v>480</v>
      </c>
      <c r="D191">
        <v>88</v>
      </c>
      <c r="E191">
        <v>5</v>
      </c>
      <c r="F191">
        <v>167</v>
      </c>
      <c r="G191" s="21">
        <f t="shared" si="85"/>
        <v>260</v>
      </c>
      <c r="H191" s="20"/>
      <c r="I191" s="18">
        <v>587</v>
      </c>
      <c r="J191">
        <v>0</v>
      </c>
      <c r="K191">
        <v>0</v>
      </c>
      <c r="L191">
        <v>13</v>
      </c>
      <c r="M191" s="21">
        <f t="shared" si="86"/>
        <v>13</v>
      </c>
      <c r="N191" s="20"/>
      <c r="O191" s="18">
        <f t="shared" si="87"/>
        <v>1067</v>
      </c>
      <c r="P191">
        <f t="shared" si="87"/>
        <v>88</v>
      </c>
      <c r="Q191">
        <f t="shared" si="87"/>
        <v>5</v>
      </c>
      <c r="R191">
        <f t="shared" si="87"/>
        <v>180</v>
      </c>
      <c r="S191" s="21">
        <f t="shared" si="87"/>
        <v>273</v>
      </c>
    </row>
    <row r="192" spans="2:19" ht="12.75">
      <c r="B192" t="s">
        <v>170</v>
      </c>
      <c r="C192" s="18">
        <v>511</v>
      </c>
      <c r="D192">
        <v>33</v>
      </c>
      <c r="E192">
        <v>2</v>
      </c>
      <c r="F192">
        <v>53</v>
      </c>
      <c r="G192" s="21">
        <f t="shared" si="85"/>
        <v>88</v>
      </c>
      <c r="H192" s="20"/>
      <c r="I192" s="18">
        <v>196</v>
      </c>
      <c r="J192">
        <v>0</v>
      </c>
      <c r="K192">
        <v>0</v>
      </c>
      <c r="L192">
        <v>0</v>
      </c>
      <c r="M192" s="21">
        <f t="shared" si="86"/>
        <v>0</v>
      </c>
      <c r="N192" s="20"/>
      <c r="O192" s="18">
        <f t="shared" si="87"/>
        <v>707</v>
      </c>
      <c r="P192">
        <f t="shared" si="87"/>
        <v>33</v>
      </c>
      <c r="Q192">
        <f t="shared" si="87"/>
        <v>2</v>
      </c>
      <c r="R192">
        <f t="shared" si="87"/>
        <v>53</v>
      </c>
      <c r="S192" s="21">
        <f t="shared" si="87"/>
        <v>88</v>
      </c>
    </row>
    <row r="193" spans="2:19" ht="12.75">
      <c r="B193" t="s">
        <v>171</v>
      </c>
      <c r="C193" s="18">
        <v>2438</v>
      </c>
      <c r="D193">
        <v>329</v>
      </c>
      <c r="E193">
        <v>24</v>
      </c>
      <c r="F193">
        <v>490</v>
      </c>
      <c r="G193" s="21">
        <f t="shared" si="85"/>
        <v>843</v>
      </c>
      <c r="H193" s="20"/>
      <c r="I193" s="18">
        <v>405</v>
      </c>
      <c r="J193">
        <v>0</v>
      </c>
      <c r="K193">
        <v>0</v>
      </c>
      <c r="L193">
        <v>7</v>
      </c>
      <c r="M193" s="21">
        <f t="shared" si="86"/>
        <v>7</v>
      </c>
      <c r="N193" s="20"/>
      <c r="O193" s="18">
        <f t="shared" si="87"/>
        <v>2843</v>
      </c>
      <c r="P193">
        <f t="shared" si="87"/>
        <v>329</v>
      </c>
      <c r="Q193">
        <f t="shared" si="87"/>
        <v>24</v>
      </c>
      <c r="R193">
        <f t="shared" si="87"/>
        <v>497</v>
      </c>
      <c r="S193" s="21">
        <f t="shared" si="87"/>
        <v>850</v>
      </c>
    </row>
    <row r="194" spans="2:19" ht="12.75">
      <c r="B194" t="s">
        <v>172</v>
      </c>
      <c r="C194" s="18">
        <v>1141</v>
      </c>
      <c r="D194">
        <v>79</v>
      </c>
      <c r="E194">
        <v>4</v>
      </c>
      <c r="F194">
        <v>159</v>
      </c>
      <c r="G194" s="21">
        <f t="shared" si="85"/>
        <v>242</v>
      </c>
      <c r="H194" s="20"/>
      <c r="I194" s="18">
        <v>1395</v>
      </c>
      <c r="J194">
        <v>0</v>
      </c>
      <c r="K194">
        <v>0</v>
      </c>
      <c r="L194">
        <v>21</v>
      </c>
      <c r="M194" s="21">
        <f t="shared" si="86"/>
        <v>21</v>
      </c>
      <c r="N194" s="20"/>
      <c r="O194" s="18">
        <f t="shared" si="87"/>
        <v>2536</v>
      </c>
      <c r="P194">
        <f t="shared" si="87"/>
        <v>79</v>
      </c>
      <c r="Q194">
        <f t="shared" si="87"/>
        <v>4</v>
      </c>
      <c r="R194">
        <f t="shared" si="87"/>
        <v>180</v>
      </c>
      <c r="S194" s="21">
        <f t="shared" si="87"/>
        <v>263</v>
      </c>
    </row>
    <row r="195" spans="1:19" s="2" customFormat="1" ht="12.75">
      <c r="A195" s="22"/>
      <c r="B195" s="23" t="s">
        <v>25</v>
      </c>
      <c r="C195" s="24">
        <v>8529</v>
      </c>
      <c r="D195" s="25">
        <f>SUM(D188:D194)</f>
        <v>1597</v>
      </c>
      <c r="E195" s="25">
        <f>SUM(E188:E194)</f>
        <v>58</v>
      </c>
      <c r="F195" s="25">
        <f>SUM(F188:F194)</f>
        <v>2213</v>
      </c>
      <c r="G195" s="25">
        <f>SUM(G188:G194)</f>
        <v>3868</v>
      </c>
      <c r="H195" s="21"/>
      <c r="I195" s="24">
        <f>SUM(I188:I194)</f>
        <v>6172</v>
      </c>
      <c r="J195" s="25">
        <f>SUM(J188:J194)</f>
        <v>1</v>
      </c>
      <c r="K195" s="25">
        <f>SUM(K188:K194)</f>
        <v>3</v>
      </c>
      <c r="L195" s="25">
        <f>SUM(L188:L194)</f>
        <v>93</v>
      </c>
      <c r="M195" s="25">
        <f>SUM(M188:M194)</f>
        <v>97</v>
      </c>
      <c r="N195" s="21"/>
      <c r="O195" s="24">
        <f t="shared" si="87"/>
        <v>14701</v>
      </c>
      <c r="P195" s="25">
        <f t="shared" si="87"/>
        <v>1598</v>
      </c>
      <c r="Q195" s="25">
        <f t="shared" si="87"/>
        <v>61</v>
      </c>
      <c r="R195" s="25">
        <f t="shared" si="87"/>
        <v>2306</v>
      </c>
      <c r="S195" s="25">
        <f t="shared" si="87"/>
        <v>3965</v>
      </c>
    </row>
    <row r="196" spans="1:19" ht="12.75">
      <c r="A196" s="1" t="s">
        <v>173</v>
      </c>
      <c r="C196" s="18"/>
      <c r="G196" s="21"/>
      <c r="H196" s="20"/>
      <c r="I196" s="18"/>
      <c r="M196" s="21"/>
      <c r="N196" s="20"/>
      <c r="O196" s="18"/>
      <c r="S196" s="21"/>
    </row>
    <row r="197" spans="2:19" ht="12.75">
      <c r="B197" t="s">
        <v>11</v>
      </c>
      <c r="C197" s="18">
        <v>4818</v>
      </c>
      <c r="D197">
        <f>2498+72</f>
        <v>2570</v>
      </c>
      <c r="E197">
        <v>38</v>
      </c>
      <c r="F197">
        <v>1445</v>
      </c>
      <c r="G197" s="21">
        <f aca="true" t="shared" si="88" ref="G197:G205">SUM(D197:F197)</f>
        <v>4053</v>
      </c>
      <c r="H197" s="20"/>
      <c r="I197" s="18">
        <v>2540</v>
      </c>
      <c r="J197">
        <v>74</v>
      </c>
      <c r="K197">
        <v>1</v>
      </c>
      <c r="L197">
        <v>43</v>
      </c>
      <c r="M197" s="21">
        <f aca="true" t="shared" si="89" ref="M197:M205">SUM(J197:L197)</f>
        <v>118</v>
      </c>
      <c r="N197" s="20"/>
      <c r="O197" s="18">
        <f aca="true" t="shared" si="90" ref="O197:O206">C197+I197</f>
        <v>7358</v>
      </c>
      <c r="P197">
        <f aca="true" t="shared" si="91" ref="P197:P206">D197+J197</f>
        <v>2644</v>
      </c>
      <c r="Q197">
        <f aca="true" t="shared" si="92" ref="Q197:Q206">E197+K197</f>
        <v>39</v>
      </c>
      <c r="R197">
        <f aca="true" t="shared" si="93" ref="R197:R206">F197+L197</f>
        <v>1488</v>
      </c>
      <c r="S197" s="21">
        <f aca="true" t="shared" si="94" ref="S197:S206">G197+M197</f>
        <v>4171</v>
      </c>
    </row>
    <row r="198" spans="2:19" ht="12.75">
      <c r="B198" t="s">
        <v>174</v>
      </c>
      <c r="C198" s="18">
        <v>1769</v>
      </c>
      <c r="D198">
        <v>997</v>
      </c>
      <c r="E198">
        <v>19</v>
      </c>
      <c r="F198">
        <v>532</v>
      </c>
      <c r="G198" s="21">
        <f t="shared" si="88"/>
        <v>1548</v>
      </c>
      <c r="H198" s="20"/>
      <c r="I198" s="18">
        <v>687</v>
      </c>
      <c r="J198">
        <v>65</v>
      </c>
      <c r="K198">
        <v>2</v>
      </c>
      <c r="L198">
        <v>14</v>
      </c>
      <c r="M198" s="21">
        <f t="shared" si="89"/>
        <v>81</v>
      </c>
      <c r="N198" s="20"/>
      <c r="O198" s="18">
        <f t="shared" si="90"/>
        <v>2456</v>
      </c>
      <c r="P198">
        <f t="shared" si="91"/>
        <v>1062</v>
      </c>
      <c r="Q198">
        <f t="shared" si="92"/>
        <v>21</v>
      </c>
      <c r="R198">
        <f t="shared" si="93"/>
        <v>546</v>
      </c>
      <c r="S198" s="21">
        <f t="shared" si="94"/>
        <v>1629</v>
      </c>
    </row>
    <row r="199" spans="2:19" ht="12.75">
      <c r="B199" t="s">
        <v>175</v>
      </c>
      <c r="C199" s="18">
        <v>439</v>
      </c>
      <c r="D199">
        <v>425</v>
      </c>
      <c r="E199">
        <v>4</v>
      </c>
      <c r="F199">
        <v>205</v>
      </c>
      <c r="G199" s="21">
        <f t="shared" si="88"/>
        <v>634</v>
      </c>
      <c r="H199" s="20"/>
      <c r="I199" s="18">
        <v>561</v>
      </c>
      <c r="J199">
        <v>141</v>
      </c>
      <c r="K199">
        <v>2</v>
      </c>
      <c r="L199">
        <v>32</v>
      </c>
      <c r="M199" s="21">
        <f t="shared" si="89"/>
        <v>175</v>
      </c>
      <c r="N199" s="20"/>
      <c r="O199" s="18">
        <f t="shared" si="90"/>
        <v>1000</v>
      </c>
      <c r="P199">
        <f t="shared" si="91"/>
        <v>566</v>
      </c>
      <c r="Q199">
        <f t="shared" si="92"/>
        <v>6</v>
      </c>
      <c r="R199">
        <f t="shared" si="93"/>
        <v>237</v>
      </c>
      <c r="S199" s="21">
        <f t="shared" si="94"/>
        <v>809</v>
      </c>
    </row>
    <row r="200" spans="2:19" ht="12.75">
      <c r="B200" t="s">
        <v>176</v>
      </c>
      <c r="C200" s="18">
        <v>280</v>
      </c>
      <c r="D200">
        <v>184</v>
      </c>
      <c r="E200">
        <v>5</v>
      </c>
      <c r="F200">
        <v>93</v>
      </c>
      <c r="G200" s="21">
        <f t="shared" si="88"/>
        <v>282</v>
      </c>
      <c r="H200" s="20"/>
      <c r="I200" s="18">
        <v>253</v>
      </c>
      <c r="J200">
        <v>2</v>
      </c>
      <c r="K200">
        <v>0</v>
      </c>
      <c r="L200">
        <v>4</v>
      </c>
      <c r="M200" s="21">
        <f t="shared" si="89"/>
        <v>6</v>
      </c>
      <c r="N200" s="20"/>
      <c r="O200" s="18">
        <f t="shared" si="90"/>
        <v>533</v>
      </c>
      <c r="P200">
        <f t="shared" si="91"/>
        <v>186</v>
      </c>
      <c r="Q200">
        <f t="shared" si="92"/>
        <v>5</v>
      </c>
      <c r="R200">
        <f t="shared" si="93"/>
        <v>97</v>
      </c>
      <c r="S200" s="21">
        <f t="shared" si="94"/>
        <v>288</v>
      </c>
    </row>
    <row r="201" spans="2:19" ht="12.75">
      <c r="B201" t="s">
        <v>177</v>
      </c>
      <c r="C201" s="18">
        <v>522</v>
      </c>
      <c r="D201">
        <v>401</v>
      </c>
      <c r="E201">
        <v>12</v>
      </c>
      <c r="F201">
        <v>227</v>
      </c>
      <c r="G201" s="21">
        <f t="shared" si="88"/>
        <v>640</v>
      </c>
      <c r="H201" s="20"/>
      <c r="I201" s="18">
        <v>391</v>
      </c>
      <c r="J201">
        <v>13</v>
      </c>
      <c r="K201">
        <v>1</v>
      </c>
      <c r="L201">
        <v>11</v>
      </c>
      <c r="M201" s="21">
        <f t="shared" si="89"/>
        <v>25</v>
      </c>
      <c r="N201" s="20"/>
      <c r="O201" s="18">
        <f t="shared" si="90"/>
        <v>913</v>
      </c>
      <c r="P201">
        <f t="shared" si="91"/>
        <v>414</v>
      </c>
      <c r="Q201">
        <f t="shared" si="92"/>
        <v>13</v>
      </c>
      <c r="R201">
        <f t="shared" si="93"/>
        <v>238</v>
      </c>
      <c r="S201" s="21">
        <f t="shared" si="94"/>
        <v>665</v>
      </c>
    </row>
    <row r="202" spans="2:19" ht="12.75">
      <c r="B202" t="s">
        <v>178</v>
      </c>
      <c r="C202" s="18">
        <v>467</v>
      </c>
      <c r="D202">
        <v>525</v>
      </c>
      <c r="E202">
        <v>10</v>
      </c>
      <c r="F202">
        <v>300</v>
      </c>
      <c r="G202" s="21">
        <f t="shared" si="88"/>
        <v>835</v>
      </c>
      <c r="H202" s="20"/>
      <c r="I202" s="18">
        <v>935</v>
      </c>
      <c r="J202">
        <v>164</v>
      </c>
      <c r="K202">
        <v>4</v>
      </c>
      <c r="L202">
        <v>72</v>
      </c>
      <c r="M202" s="21">
        <f t="shared" si="89"/>
        <v>240</v>
      </c>
      <c r="N202" s="20"/>
      <c r="O202" s="18">
        <f t="shared" si="90"/>
        <v>1402</v>
      </c>
      <c r="P202">
        <f t="shared" si="91"/>
        <v>689</v>
      </c>
      <c r="Q202">
        <f t="shared" si="92"/>
        <v>14</v>
      </c>
      <c r="R202">
        <f t="shared" si="93"/>
        <v>372</v>
      </c>
      <c r="S202" s="21">
        <f t="shared" si="94"/>
        <v>1075</v>
      </c>
    </row>
    <row r="203" spans="2:19" ht="12.75">
      <c r="B203" t="s">
        <v>179</v>
      </c>
      <c r="C203" s="18">
        <v>400</v>
      </c>
      <c r="D203">
        <v>391</v>
      </c>
      <c r="E203">
        <v>3</v>
      </c>
      <c r="F203">
        <v>152</v>
      </c>
      <c r="G203" s="21">
        <f t="shared" si="88"/>
        <v>546</v>
      </c>
      <c r="H203" s="20"/>
      <c r="I203" s="18">
        <v>173</v>
      </c>
      <c r="J203">
        <v>95</v>
      </c>
      <c r="K203">
        <v>0</v>
      </c>
      <c r="L203">
        <v>17</v>
      </c>
      <c r="M203" s="21">
        <f t="shared" si="89"/>
        <v>112</v>
      </c>
      <c r="N203" s="20"/>
      <c r="O203" s="18">
        <f t="shared" si="90"/>
        <v>573</v>
      </c>
      <c r="P203">
        <f t="shared" si="91"/>
        <v>486</v>
      </c>
      <c r="Q203">
        <f t="shared" si="92"/>
        <v>3</v>
      </c>
      <c r="R203">
        <f t="shared" si="93"/>
        <v>169</v>
      </c>
      <c r="S203" s="21">
        <f t="shared" si="94"/>
        <v>658</v>
      </c>
    </row>
    <row r="204" spans="2:19" ht="12.75">
      <c r="B204" t="s">
        <v>180</v>
      </c>
      <c r="C204" s="18">
        <v>265</v>
      </c>
      <c r="D204">
        <v>199</v>
      </c>
      <c r="E204">
        <v>5</v>
      </c>
      <c r="F204">
        <v>120</v>
      </c>
      <c r="G204" s="21">
        <f t="shared" si="88"/>
        <v>324</v>
      </c>
      <c r="H204" s="20"/>
      <c r="I204" s="18">
        <v>77</v>
      </c>
      <c r="J204">
        <v>17</v>
      </c>
      <c r="K204">
        <v>1</v>
      </c>
      <c r="L204">
        <v>5</v>
      </c>
      <c r="M204" s="21">
        <f t="shared" si="89"/>
        <v>23</v>
      </c>
      <c r="N204" s="20"/>
      <c r="O204" s="18">
        <f t="shared" si="90"/>
        <v>342</v>
      </c>
      <c r="P204">
        <f t="shared" si="91"/>
        <v>216</v>
      </c>
      <c r="Q204">
        <f t="shared" si="92"/>
        <v>6</v>
      </c>
      <c r="R204">
        <f t="shared" si="93"/>
        <v>125</v>
      </c>
      <c r="S204" s="21">
        <f t="shared" si="94"/>
        <v>347</v>
      </c>
    </row>
    <row r="205" spans="2:19" ht="12.75">
      <c r="B205" t="s">
        <v>181</v>
      </c>
      <c r="C205" s="18">
        <v>355</v>
      </c>
      <c r="D205">
        <v>393</v>
      </c>
      <c r="E205">
        <v>6</v>
      </c>
      <c r="F205">
        <v>230</v>
      </c>
      <c r="G205" s="21">
        <f t="shared" si="88"/>
        <v>629</v>
      </c>
      <c r="H205" s="20"/>
      <c r="I205" s="18">
        <v>10</v>
      </c>
      <c r="J205">
        <v>16</v>
      </c>
      <c r="K205">
        <v>0</v>
      </c>
      <c r="L205">
        <v>4</v>
      </c>
      <c r="M205" s="21">
        <f t="shared" si="89"/>
        <v>20</v>
      </c>
      <c r="N205" s="20"/>
      <c r="O205" s="18">
        <f t="shared" si="90"/>
        <v>365</v>
      </c>
      <c r="P205">
        <f t="shared" si="91"/>
        <v>409</v>
      </c>
      <c r="Q205">
        <f t="shared" si="92"/>
        <v>6</v>
      </c>
      <c r="R205">
        <f t="shared" si="93"/>
        <v>234</v>
      </c>
      <c r="S205" s="21">
        <f t="shared" si="94"/>
        <v>649</v>
      </c>
    </row>
    <row r="206" spans="1:19" s="2" customFormat="1" ht="12.75">
      <c r="A206" s="22"/>
      <c r="B206" s="23" t="s">
        <v>25</v>
      </c>
      <c r="C206" s="24">
        <v>9315</v>
      </c>
      <c r="D206" s="25">
        <f>SUM(D197:D205)</f>
        <v>6085</v>
      </c>
      <c r="E206" s="25">
        <f>SUM(E197:E205)</f>
        <v>102</v>
      </c>
      <c r="F206" s="25">
        <f>SUM(F197:F205)</f>
        <v>3304</v>
      </c>
      <c r="G206" s="25">
        <f>SUM(G197:G205)</f>
        <v>9491</v>
      </c>
      <c r="H206" s="21"/>
      <c r="I206" s="24">
        <f>SUM(I197:I205)</f>
        <v>5627</v>
      </c>
      <c r="J206" s="25">
        <f>SUM(J197:J205)</f>
        <v>587</v>
      </c>
      <c r="K206" s="25">
        <f>SUM(K197:K205)</f>
        <v>11</v>
      </c>
      <c r="L206" s="25">
        <f>SUM(L197:L205)</f>
        <v>202</v>
      </c>
      <c r="M206" s="25">
        <f>SUM(M197:M205)</f>
        <v>800</v>
      </c>
      <c r="N206" s="21"/>
      <c r="O206" s="24">
        <f t="shared" si="90"/>
        <v>14942</v>
      </c>
      <c r="P206" s="25">
        <f t="shared" si="91"/>
        <v>6672</v>
      </c>
      <c r="Q206" s="25">
        <f t="shared" si="92"/>
        <v>113</v>
      </c>
      <c r="R206" s="25">
        <f t="shared" si="93"/>
        <v>3506</v>
      </c>
      <c r="S206" s="25">
        <f t="shared" si="94"/>
        <v>10291</v>
      </c>
    </row>
    <row r="207" spans="1:19" ht="12.75">
      <c r="A207" s="1" t="s">
        <v>182</v>
      </c>
      <c r="C207" s="18"/>
      <c r="F207" s="20"/>
      <c r="G207" s="21"/>
      <c r="H207" s="20"/>
      <c r="I207" s="18"/>
      <c r="M207" s="21"/>
      <c r="N207" s="20"/>
      <c r="O207" s="18"/>
      <c r="S207" s="21"/>
    </row>
    <row r="208" spans="2:19" ht="12.75">
      <c r="B208" t="s">
        <v>11</v>
      </c>
      <c r="C208" s="18">
        <v>4905</v>
      </c>
      <c r="D208">
        <v>3574</v>
      </c>
      <c r="E208">
        <v>64</v>
      </c>
      <c r="F208">
        <v>1812</v>
      </c>
      <c r="G208" s="21">
        <f aca="true" t="shared" si="95" ref="G208:G218">SUM(D208:F208)</f>
        <v>5450</v>
      </c>
      <c r="H208" s="20"/>
      <c r="I208" s="18">
        <v>2061</v>
      </c>
      <c r="J208">
        <v>52</v>
      </c>
      <c r="K208">
        <v>9</v>
      </c>
      <c r="L208">
        <v>94</v>
      </c>
      <c r="M208" s="21">
        <f aca="true" t="shared" si="96" ref="M208:M218">SUM(J208:L208)</f>
        <v>155</v>
      </c>
      <c r="N208" s="20"/>
      <c r="O208" s="18">
        <f aca="true" t="shared" si="97" ref="O208:O219">C208+I208</f>
        <v>6966</v>
      </c>
      <c r="P208">
        <f aca="true" t="shared" si="98" ref="P208:P219">D208+J208</f>
        <v>3626</v>
      </c>
      <c r="Q208">
        <f aca="true" t="shared" si="99" ref="Q208:Q219">E208+K208</f>
        <v>73</v>
      </c>
      <c r="R208">
        <f aca="true" t="shared" si="100" ref="R208:R219">F208+L208</f>
        <v>1906</v>
      </c>
      <c r="S208" s="21">
        <f aca="true" t="shared" si="101" ref="S208:S219">G208+M208</f>
        <v>5605</v>
      </c>
    </row>
    <row r="209" spans="2:19" ht="12.75">
      <c r="B209" t="s">
        <v>183</v>
      </c>
      <c r="C209" s="18">
        <v>313</v>
      </c>
      <c r="D209">
        <v>287</v>
      </c>
      <c r="E209">
        <v>8</v>
      </c>
      <c r="F209">
        <v>153</v>
      </c>
      <c r="G209" s="21">
        <f t="shared" si="95"/>
        <v>448</v>
      </c>
      <c r="H209" s="20"/>
      <c r="I209" s="18">
        <v>260</v>
      </c>
      <c r="J209">
        <v>3</v>
      </c>
      <c r="K209">
        <v>0</v>
      </c>
      <c r="L209">
        <v>3</v>
      </c>
      <c r="M209" s="21">
        <f t="shared" si="96"/>
        <v>6</v>
      </c>
      <c r="N209" s="20"/>
      <c r="O209" s="18">
        <f t="shared" si="97"/>
        <v>573</v>
      </c>
      <c r="P209">
        <f t="shared" si="98"/>
        <v>290</v>
      </c>
      <c r="Q209">
        <f t="shared" si="99"/>
        <v>8</v>
      </c>
      <c r="R209">
        <f t="shared" si="100"/>
        <v>156</v>
      </c>
      <c r="S209" s="21">
        <f t="shared" si="101"/>
        <v>454</v>
      </c>
    </row>
    <row r="210" spans="2:19" ht="12.75">
      <c r="B210" t="s">
        <v>184</v>
      </c>
      <c r="C210" s="18">
        <v>3029</v>
      </c>
      <c r="D210">
        <v>1452</v>
      </c>
      <c r="E210">
        <v>23</v>
      </c>
      <c r="F210">
        <v>705</v>
      </c>
      <c r="G210" s="21">
        <f t="shared" si="95"/>
        <v>2180</v>
      </c>
      <c r="H210" s="20"/>
      <c r="I210" s="18">
        <v>1038</v>
      </c>
      <c r="J210">
        <v>22</v>
      </c>
      <c r="K210">
        <v>2</v>
      </c>
      <c r="L210">
        <v>39</v>
      </c>
      <c r="M210" s="21">
        <f t="shared" si="96"/>
        <v>63</v>
      </c>
      <c r="N210" s="20"/>
      <c r="O210" s="18">
        <f t="shared" si="97"/>
        <v>4067</v>
      </c>
      <c r="P210">
        <f t="shared" si="98"/>
        <v>1474</v>
      </c>
      <c r="Q210">
        <f t="shared" si="99"/>
        <v>25</v>
      </c>
      <c r="R210">
        <f t="shared" si="100"/>
        <v>744</v>
      </c>
      <c r="S210" s="21">
        <f t="shared" si="101"/>
        <v>2243</v>
      </c>
    </row>
    <row r="211" spans="2:19" ht="12.75">
      <c r="B211" t="s">
        <v>185</v>
      </c>
      <c r="C211" s="18">
        <v>1766</v>
      </c>
      <c r="D211">
        <v>653</v>
      </c>
      <c r="E211">
        <v>9</v>
      </c>
      <c r="F211">
        <v>302</v>
      </c>
      <c r="G211" s="21">
        <f t="shared" si="95"/>
        <v>964</v>
      </c>
      <c r="H211" s="20"/>
      <c r="I211" s="18">
        <v>880</v>
      </c>
      <c r="J211">
        <v>19</v>
      </c>
      <c r="K211">
        <v>1</v>
      </c>
      <c r="L211">
        <v>22</v>
      </c>
      <c r="M211" s="21">
        <f t="shared" si="96"/>
        <v>42</v>
      </c>
      <c r="N211" s="20"/>
      <c r="O211" s="18">
        <f t="shared" si="97"/>
        <v>2646</v>
      </c>
      <c r="P211">
        <f t="shared" si="98"/>
        <v>672</v>
      </c>
      <c r="Q211">
        <f t="shared" si="99"/>
        <v>10</v>
      </c>
      <c r="R211">
        <f t="shared" si="100"/>
        <v>324</v>
      </c>
      <c r="S211" s="21">
        <f t="shared" si="101"/>
        <v>1006</v>
      </c>
    </row>
    <row r="212" spans="2:19" ht="12.75">
      <c r="B212" t="s">
        <v>186</v>
      </c>
      <c r="C212" s="18">
        <v>597</v>
      </c>
      <c r="D212">
        <v>172</v>
      </c>
      <c r="E212">
        <v>2</v>
      </c>
      <c r="F212">
        <v>91</v>
      </c>
      <c r="G212" s="21">
        <f t="shared" si="95"/>
        <v>265</v>
      </c>
      <c r="H212" s="20"/>
      <c r="I212" s="18">
        <v>524</v>
      </c>
      <c r="J212">
        <v>5</v>
      </c>
      <c r="K212">
        <v>2</v>
      </c>
      <c r="L212">
        <v>11</v>
      </c>
      <c r="M212" s="21">
        <f t="shared" si="96"/>
        <v>18</v>
      </c>
      <c r="N212" s="20"/>
      <c r="O212" s="18">
        <f t="shared" si="97"/>
        <v>1121</v>
      </c>
      <c r="P212">
        <f t="shared" si="98"/>
        <v>177</v>
      </c>
      <c r="Q212">
        <f t="shared" si="99"/>
        <v>4</v>
      </c>
      <c r="R212">
        <f t="shared" si="100"/>
        <v>102</v>
      </c>
      <c r="S212" s="21">
        <f t="shared" si="101"/>
        <v>283</v>
      </c>
    </row>
    <row r="213" spans="2:19" ht="12.75">
      <c r="B213" t="s">
        <v>187</v>
      </c>
      <c r="C213" s="18">
        <v>668</v>
      </c>
      <c r="D213">
        <v>660</v>
      </c>
      <c r="E213">
        <v>18</v>
      </c>
      <c r="F213">
        <v>322</v>
      </c>
      <c r="G213" s="21">
        <f t="shared" si="95"/>
        <v>1000</v>
      </c>
      <c r="H213" s="20"/>
      <c r="I213" s="18">
        <v>902</v>
      </c>
      <c r="J213">
        <v>43</v>
      </c>
      <c r="K213">
        <v>3</v>
      </c>
      <c r="L213">
        <v>39</v>
      </c>
      <c r="M213" s="21">
        <f t="shared" si="96"/>
        <v>85</v>
      </c>
      <c r="N213" s="20"/>
      <c r="O213" s="18">
        <f t="shared" si="97"/>
        <v>1570</v>
      </c>
      <c r="P213">
        <f t="shared" si="98"/>
        <v>703</v>
      </c>
      <c r="Q213">
        <f t="shared" si="99"/>
        <v>21</v>
      </c>
      <c r="R213">
        <f t="shared" si="100"/>
        <v>361</v>
      </c>
      <c r="S213" s="21">
        <f t="shared" si="101"/>
        <v>1085</v>
      </c>
    </row>
    <row r="214" spans="2:19" ht="12.75">
      <c r="B214" t="s">
        <v>188</v>
      </c>
      <c r="C214" s="18">
        <v>483</v>
      </c>
      <c r="D214">
        <v>421</v>
      </c>
      <c r="E214">
        <v>6</v>
      </c>
      <c r="F214">
        <v>220</v>
      </c>
      <c r="G214" s="21">
        <f t="shared" si="95"/>
        <v>647</v>
      </c>
      <c r="H214" s="20"/>
      <c r="I214" s="18">
        <v>367</v>
      </c>
      <c r="J214">
        <v>9</v>
      </c>
      <c r="K214">
        <v>0</v>
      </c>
      <c r="L214">
        <v>12</v>
      </c>
      <c r="M214" s="21">
        <f t="shared" si="96"/>
        <v>21</v>
      </c>
      <c r="N214" s="20"/>
      <c r="O214" s="18">
        <f t="shared" si="97"/>
        <v>850</v>
      </c>
      <c r="P214">
        <f t="shared" si="98"/>
        <v>430</v>
      </c>
      <c r="Q214">
        <f t="shared" si="99"/>
        <v>6</v>
      </c>
      <c r="R214">
        <f t="shared" si="100"/>
        <v>232</v>
      </c>
      <c r="S214" s="21">
        <f t="shared" si="101"/>
        <v>668</v>
      </c>
    </row>
    <row r="215" spans="2:19" ht="12.75">
      <c r="B215" t="s">
        <v>106</v>
      </c>
      <c r="C215" s="18">
        <v>218</v>
      </c>
      <c r="D215">
        <v>166</v>
      </c>
      <c r="E215">
        <v>3</v>
      </c>
      <c r="F215">
        <v>74</v>
      </c>
      <c r="G215" s="21">
        <f t="shared" si="95"/>
        <v>243</v>
      </c>
      <c r="H215" s="20"/>
      <c r="I215" s="18">
        <v>231</v>
      </c>
      <c r="J215">
        <v>9</v>
      </c>
      <c r="K215">
        <v>0</v>
      </c>
      <c r="L215">
        <v>12</v>
      </c>
      <c r="M215" s="21">
        <f t="shared" si="96"/>
        <v>21</v>
      </c>
      <c r="N215" s="20"/>
      <c r="O215" s="18">
        <f t="shared" si="97"/>
        <v>449</v>
      </c>
      <c r="P215">
        <f t="shared" si="98"/>
        <v>175</v>
      </c>
      <c r="Q215">
        <f t="shared" si="99"/>
        <v>3</v>
      </c>
      <c r="R215">
        <f t="shared" si="100"/>
        <v>86</v>
      </c>
      <c r="S215" s="21">
        <f t="shared" si="101"/>
        <v>264</v>
      </c>
    </row>
    <row r="216" spans="2:19" ht="12.75">
      <c r="B216" t="s">
        <v>189</v>
      </c>
      <c r="C216" s="18">
        <v>285</v>
      </c>
      <c r="D216">
        <v>237</v>
      </c>
      <c r="E216">
        <v>6</v>
      </c>
      <c r="F216">
        <v>100</v>
      </c>
      <c r="G216" s="21">
        <f t="shared" si="95"/>
        <v>343</v>
      </c>
      <c r="H216" s="20"/>
      <c r="I216" s="18">
        <v>175</v>
      </c>
      <c r="J216">
        <v>1</v>
      </c>
      <c r="K216">
        <v>0</v>
      </c>
      <c r="L216">
        <v>5</v>
      </c>
      <c r="M216" s="21">
        <f t="shared" si="96"/>
        <v>6</v>
      </c>
      <c r="N216" s="20"/>
      <c r="O216" s="18">
        <f t="shared" si="97"/>
        <v>460</v>
      </c>
      <c r="P216">
        <f t="shared" si="98"/>
        <v>238</v>
      </c>
      <c r="Q216">
        <f t="shared" si="99"/>
        <v>6</v>
      </c>
      <c r="R216">
        <f t="shared" si="100"/>
        <v>105</v>
      </c>
      <c r="S216" s="21">
        <f t="shared" si="101"/>
        <v>349</v>
      </c>
    </row>
    <row r="217" spans="2:19" ht="12.75">
      <c r="B217" t="s">
        <v>190</v>
      </c>
      <c r="C217" s="18">
        <v>494</v>
      </c>
      <c r="D217">
        <v>385</v>
      </c>
      <c r="E217">
        <v>15</v>
      </c>
      <c r="F217">
        <v>229</v>
      </c>
      <c r="G217" s="21">
        <f t="shared" si="95"/>
        <v>629</v>
      </c>
      <c r="H217" s="20"/>
      <c r="I217" s="18">
        <v>616</v>
      </c>
      <c r="J217">
        <v>14</v>
      </c>
      <c r="K217">
        <v>3</v>
      </c>
      <c r="L217">
        <v>13</v>
      </c>
      <c r="M217" s="21">
        <f t="shared" si="96"/>
        <v>30</v>
      </c>
      <c r="N217" s="20"/>
      <c r="O217" s="18">
        <f t="shared" si="97"/>
        <v>1110</v>
      </c>
      <c r="P217">
        <f t="shared" si="98"/>
        <v>399</v>
      </c>
      <c r="Q217">
        <f t="shared" si="99"/>
        <v>18</v>
      </c>
      <c r="R217">
        <f t="shared" si="100"/>
        <v>242</v>
      </c>
      <c r="S217" s="21">
        <f t="shared" si="101"/>
        <v>659</v>
      </c>
    </row>
    <row r="218" spans="2:19" ht="12.75">
      <c r="B218" t="s">
        <v>191</v>
      </c>
      <c r="C218" s="18">
        <v>260</v>
      </c>
      <c r="D218">
        <v>169</v>
      </c>
      <c r="E218">
        <v>8</v>
      </c>
      <c r="F218">
        <v>90</v>
      </c>
      <c r="G218" s="21">
        <f t="shared" si="95"/>
        <v>267</v>
      </c>
      <c r="H218" s="20"/>
      <c r="I218" s="18">
        <v>345</v>
      </c>
      <c r="J218">
        <v>28</v>
      </c>
      <c r="K218">
        <v>3</v>
      </c>
      <c r="L218">
        <v>6</v>
      </c>
      <c r="M218" s="21">
        <f t="shared" si="96"/>
        <v>37</v>
      </c>
      <c r="N218" s="20"/>
      <c r="O218" s="18">
        <f t="shared" si="97"/>
        <v>605</v>
      </c>
      <c r="P218">
        <f t="shared" si="98"/>
        <v>197</v>
      </c>
      <c r="Q218">
        <f t="shared" si="99"/>
        <v>11</v>
      </c>
      <c r="R218">
        <f t="shared" si="100"/>
        <v>96</v>
      </c>
      <c r="S218" s="21">
        <f t="shared" si="101"/>
        <v>304</v>
      </c>
    </row>
    <row r="219" spans="1:19" s="2" customFormat="1" ht="12.75">
      <c r="A219" s="22"/>
      <c r="B219" s="23" t="s">
        <v>25</v>
      </c>
      <c r="C219" s="24">
        <v>13018</v>
      </c>
      <c r="D219" s="25">
        <f>SUM(D208:D218)</f>
        <v>8176</v>
      </c>
      <c r="E219" s="25">
        <f>SUM(E208:E218)</f>
        <v>162</v>
      </c>
      <c r="F219" s="25">
        <f>SUM(F208:F218)</f>
        <v>4098</v>
      </c>
      <c r="G219" s="25">
        <f>SUM(G208:G218)</f>
        <v>12436</v>
      </c>
      <c r="H219" s="21"/>
      <c r="I219" s="24">
        <f>SUM(I208:I218)</f>
        <v>7399</v>
      </c>
      <c r="J219" s="25">
        <f>SUM(J208:J218)</f>
        <v>205</v>
      </c>
      <c r="K219" s="25">
        <f>SUM(K208:K218)</f>
        <v>23</v>
      </c>
      <c r="L219" s="25">
        <f>SUM(L208:L218)</f>
        <v>256</v>
      </c>
      <c r="M219" s="25">
        <f>SUM(M208:M218)</f>
        <v>484</v>
      </c>
      <c r="N219" s="21"/>
      <c r="O219" s="24">
        <f t="shared" si="97"/>
        <v>20417</v>
      </c>
      <c r="P219" s="25">
        <f t="shared" si="98"/>
        <v>8381</v>
      </c>
      <c r="Q219" s="25">
        <f t="shared" si="99"/>
        <v>185</v>
      </c>
      <c r="R219" s="25">
        <f t="shared" si="100"/>
        <v>4354</v>
      </c>
      <c r="S219" s="25">
        <f t="shared" si="101"/>
        <v>12920</v>
      </c>
    </row>
    <row r="220" spans="1:19" ht="12.75">
      <c r="A220" s="1" t="s">
        <v>192</v>
      </c>
      <c r="C220" s="18"/>
      <c r="G220" s="21"/>
      <c r="H220" s="20"/>
      <c r="I220" s="18"/>
      <c r="M220" s="21"/>
      <c r="N220" s="20"/>
      <c r="O220" s="18"/>
      <c r="S220" s="21"/>
    </row>
    <row r="221" spans="2:19" ht="12.75">
      <c r="B221" t="s">
        <v>11</v>
      </c>
      <c r="C221" s="18">
        <v>27204</v>
      </c>
      <c r="D221">
        <v>17895</v>
      </c>
      <c r="E221">
        <v>229</v>
      </c>
      <c r="F221">
        <v>10980</v>
      </c>
      <c r="G221" s="21">
        <f aca="true" t="shared" si="102" ref="G221:G238">SUM(D221:F221)</f>
        <v>29104</v>
      </c>
      <c r="H221" s="20"/>
      <c r="I221" s="18">
        <v>1646</v>
      </c>
      <c r="J221">
        <v>74</v>
      </c>
      <c r="K221">
        <v>1</v>
      </c>
      <c r="L221">
        <v>118</v>
      </c>
      <c r="M221" s="21">
        <f aca="true" t="shared" si="103" ref="M221:M238">SUM(J221:L221)</f>
        <v>193</v>
      </c>
      <c r="N221" s="20"/>
      <c r="O221" s="18">
        <f aca="true" t="shared" si="104" ref="O221:O239">C221+I221</f>
        <v>28850</v>
      </c>
      <c r="P221">
        <f aca="true" t="shared" si="105" ref="P221:P239">D221+J221</f>
        <v>17969</v>
      </c>
      <c r="Q221">
        <f aca="true" t="shared" si="106" ref="Q221:Q239">E221+K221</f>
        <v>230</v>
      </c>
      <c r="R221">
        <f aca="true" t="shared" si="107" ref="R221:R239">F221+L221</f>
        <v>11098</v>
      </c>
      <c r="S221" s="21">
        <f aca="true" t="shared" si="108" ref="S221:S239">G221+M221</f>
        <v>29297</v>
      </c>
    </row>
    <row r="222" spans="2:19" ht="12.75">
      <c r="B222" t="s">
        <v>193</v>
      </c>
      <c r="C222" s="18">
        <v>3314</v>
      </c>
      <c r="D222">
        <v>1318</v>
      </c>
      <c r="E222">
        <v>13</v>
      </c>
      <c r="F222">
        <v>868</v>
      </c>
      <c r="G222" s="21">
        <f t="shared" si="102"/>
        <v>2199</v>
      </c>
      <c r="H222" s="20"/>
      <c r="I222" s="18">
        <v>1083</v>
      </c>
      <c r="J222">
        <v>143</v>
      </c>
      <c r="K222">
        <v>2</v>
      </c>
      <c r="L222">
        <v>89</v>
      </c>
      <c r="M222" s="21">
        <f t="shared" si="103"/>
        <v>234</v>
      </c>
      <c r="N222" s="20"/>
      <c r="O222" s="18">
        <f t="shared" si="104"/>
        <v>4397</v>
      </c>
      <c r="P222">
        <f t="shared" si="105"/>
        <v>1461</v>
      </c>
      <c r="Q222">
        <f t="shared" si="106"/>
        <v>15</v>
      </c>
      <c r="R222">
        <f t="shared" si="107"/>
        <v>957</v>
      </c>
      <c r="S222" s="21">
        <f t="shared" si="108"/>
        <v>2433</v>
      </c>
    </row>
    <row r="223" spans="2:19" ht="12.75">
      <c r="B223" t="s">
        <v>194</v>
      </c>
      <c r="C223" s="18">
        <v>7670</v>
      </c>
      <c r="D223">
        <v>2862</v>
      </c>
      <c r="E223">
        <v>25</v>
      </c>
      <c r="F223">
        <v>2024</v>
      </c>
      <c r="G223" s="21">
        <f t="shared" si="102"/>
        <v>4911</v>
      </c>
      <c r="H223" s="20"/>
      <c r="I223" s="18">
        <v>3479</v>
      </c>
      <c r="J223">
        <v>762</v>
      </c>
      <c r="K223">
        <v>5</v>
      </c>
      <c r="L223">
        <v>307</v>
      </c>
      <c r="M223" s="21">
        <f t="shared" si="103"/>
        <v>1074</v>
      </c>
      <c r="N223" s="20"/>
      <c r="O223" s="18">
        <f t="shared" si="104"/>
        <v>11149</v>
      </c>
      <c r="P223">
        <f t="shared" si="105"/>
        <v>3624</v>
      </c>
      <c r="Q223">
        <f t="shared" si="106"/>
        <v>30</v>
      </c>
      <c r="R223">
        <f t="shared" si="107"/>
        <v>2331</v>
      </c>
      <c r="S223" s="21">
        <f t="shared" si="108"/>
        <v>5985</v>
      </c>
    </row>
    <row r="224" spans="2:19" ht="12.75">
      <c r="B224" t="s">
        <v>195</v>
      </c>
      <c r="C224" s="18">
        <v>2085</v>
      </c>
      <c r="D224">
        <v>1001</v>
      </c>
      <c r="E224">
        <v>14</v>
      </c>
      <c r="F224">
        <v>543</v>
      </c>
      <c r="G224" s="21">
        <f t="shared" si="102"/>
        <v>1558</v>
      </c>
      <c r="H224" s="20"/>
      <c r="I224" s="18">
        <v>3138</v>
      </c>
      <c r="J224">
        <v>434</v>
      </c>
      <c r="K224">
        <v>1</v>
      </c>
      <c r="L224">
        <v>137</v>
      </c>
      <c r="M224" s="21">
        <f t="shared" si="103"/>
        <v>572</v>
      </c>
      <c r="N224" s="20"/>
      <c r="O224" s="18">
        <f t="shared" si="104"/>
        <v>5223</v>
      </c>
      <c r="P224">
        <f t="shared" si="105"/>
        <v>1435</v>
      </c>
      <c r="Q224">
        <f t="shared" si="106"/>
        <v>15</v>
      </c>
      <c r="R224">
        <f t="shared" si="107"/>
        <v>680</v>
      </c>
      <c r="S224" s="21">
        <f t="shared" si="108"/>
        <v>2130</v>
      </c>
    </row>
    <row r="225" spans="2:19" ht="12.75">
      <c r="B225" t="s">
        <v>196</v>
      </c>
      <c r="C225" s="18">
        <v>2476</v>
      </c>
      <c r="D225">
        <v>1368</v>
      </c>
      <c r="E225">
        <v>7</v>
      </c>
      <c r="F225">
        <v>902</v>
      </c>
      <c r="G225" s="21">
        <f t="shared" si="102"/>
        <v>2277</v>
      </c>
      <c r="H225" s="20"/>
      <c r="I225" s="18">
        <v>3078</v>
      </c>
      <c r="J225">
        <v>675</v>
      </c>
      <c r="K225">
        <v>4</v>
      </c>
      <c r="L225">
        <v>293</v>
      </c>
      <c r="M225" s="21">
        <f t="shared" si="103"/>
        <v>972</v>
      </c>
      <c r="N225" s="20"/>
      <c r="O225" s="18">
        <f t="shared" si="104"/>
        <v>5554</v>
      </c>
      <c r="P225">
        <f t="shared" si="105"/>
        <v>2043</v>
      </c>
      <c r="Q225">
        <f t="shared" si="106"/>
        <v>11</v>
      </c>
      <c r="R225">
        <f t="shared" si="107"/>
        <v>1195</v>
      </c>
      <c r="S225" s="21">
        <f t="shared" si="108"/>
        <v>3249</v>
      </c>
    </row>
    <row r="226" spans="2:19" ht="12.75">
      <c r="B226" t="s">
        <v>197</v>
      </c>
      <c r="C226" s="18">
        <v>412</v>
      </c>
      <c r="D226">
        <v>413</v>
      </c>
      <c r="E226">
        <v>6</v>
      </c>
      <c r="F226">
        <v>203</v>
      </c>
      <c r="G226" s="21">
        <f t="shared" si="102"/>
        <v>622</v>
      </c>
      <c r="H226" s="20"/>
      <c r="I226" s="18">
        <v>410</v>
      </c>
      <c r="J226">
        <v>168</v>
      </c>
      <c r="K226">
        <v>1</v>
      </c>
      <c r="L226">
        <v>72</v>
      </c>
      <c r="M226" s="21">
        <f t="shared" si="103"/>
        <v>241</v>
      </c>
      <c r="N226" s="20"/>
      <c r="O226" s="18">
        <f t="shared" si="104"/>
        <v>822</v>
      </c>
      <c r="P226">
        <f t="shared" si="105"/>
        <v>581</v>
      </c>
      <c r="Q226">
        <f t="shared" si="106"/>
        <v>7</v>
      </c>
      <c r="R226">
        <f t="shared" si="107"/>
        <v>275</v>
      </c>
      <c r="S226" s="21">
        <f t="shared" si="108"/>
        <v>863</v>
      </c>
    </row>
    <row r="227" spans="2:19" ht="12.75">
      <c r="B227" t="s">
        <v>198</v>
      </c>
      <c r="C227" s="18">
        <v>1351</v>
      </c>
      <c r="D227">
        <v>838</v>
      </c>
      <c r="E227">
        <v>12</v>
      </c>
      <c r="F227">
        <v>528</v>
      </c>
      <c r="G227" s="21">
        <f t="shared" si="102"/>
        <v>1378</v>
      </c>
      <c r="H227" s="20"/>
      <c r="I227" s="18">
        <v>1611</v>
      </c>
      <c r="J227">
        <v>148</v>
      </c>
      <c r="K227">
        <v>2</v>
      </c>
      <c r="L227">
        <v>71</v>
      </c>
      <c r="M227" s="21">
        <f t="shared" si="103"/>
        <v>221</v>
      </c>
      <c r="N227" s="20"/>
      <c r="O227" s="18">
        <f t="shared" si="104"/>
        <v>2962</v>
      </c>
      <c r="P227">
        <f t="shared" si="105"/>
        <v>986</v>
      </c>
      <c r="Q227">
        <f t="shared" si="106"/>
        <v>14</v>
      </c>
      <c r="R227">
        <f t="shared" si="107"/>
        <v>599</v>
      </c>
      <c r="S227" s="21">
        <f t="shared" si="108"/>
        <v>1599</v>
      </c>
    </row>
    <row r="228" spans="2:19" ht="12.75">
      <c r="B228" t="s">
        <v>199</v>
      </c>
      <c r="C228" s="18">
        <v>3946</v>
      </c>
      <c r="D228">
        <v>1972</v>
      </c>
      <c r="E228">
        <v>22</v>
      </c>
      <c r="F228">
        <v>1468</v>
      </c>
      <c r="G228" s="21">
        <f t="shared" si="102"/>
        <v>3462</v>
      </c>
      <c r="H228" s="20"/>
      <c r="I228" s="18">
        <v>4061</v>
      </c>
      <c r="J228">
        <v>605</v>
      </c>
      <c r="K228">
        <v>5</v>
      </c>
      <c r="L228">
        <v>251</v>
      </c>
      <c r="M228" s="21">
        <f t="shared" si="103"/>
        <v>861</v>
      </c>
      <c r="N228" s="20"/>
      <c r="O228" s="18">
        <f t="shared" si="104"/>
        <v>8007</v>
      </c>
      <c r="P228">
        <f t="shared" si="105"/>
        <v>2577</v>
      </c>
      <c r="Q228">
        <f t="shared" si="106"/>
        <v>27</v>
      </c>
      <c r="R228">
        <f t="shared" si="107"/>
        <v>1719</v>
      </c>
      <c r="S228" s="21">
        <f t="shared" si="108"/>
        <v>4323</v>
      </c>
    </row>
    <row r="229" spans="2:19" ht="12.75">
      <c r="B229" t="s">
        <v>200</v>
      </c>
      <c r="C229" s="18">
        <v>632</v>
      </c>
      <c r="D229">
        <v>395</v>
      </c>
      <c r="E229">
        <v>11</v>
      </c>
      <c r="F229">
        <v>247</v>
      </c>
      <c r="G229" s="21">
        <f t="shared" si="102"/>
        <v>653</v>
      </c>
      <c r="H229" s="20"/>
      <c r="I229" s="18">
        <v>937</v>
      </c>
      <c r="J229">
        <v>284</v>
      </c>
      <c r="K229">
        <v>5</v>
      </c>
      <c r="L229">
        <v>90</v>
      </c>
      <c r="M229" s="21">
        <f t="shared" si="103"/>
        <v>379</v>
      </c>
      <c r="N229" s="20"/>
      <c r="O229" s="18">
        <f t="shared" si="104"/>
        <v>1569</v>
      </c>
      <c r="P229">
        <f t="shared" si="105"/>
        <v>679</v>
      </c>
      <c r="Q229">
        <f t="shared" si="106"/>
        <v>16</v>
      </c>
      <c r="R229">
        <f t="shared" si="107"/>
        <v>337</v>
      </c>
      <c r="S229" s="21">
        <f t="shared" si="108"/>
        <v>1032</v>
      </c>
    </row>
    <row r="230" spans="2:19" ht="12.75">
      <c r="B230" t="s">
        <v>201</v>
      </c>
      <c r="C230" s="18">
        <v>2904</v>
      </c>
      <c r="D230">
        <v>1188</v>
      </c>
      <c r="E230">
        <v>28</v>
      </c>
      <c r="F230">
        <v>807</v>
      </c>
      <c r="G230" s="21">
        <f t="shared" si="102"/>
        <v>2023</v>
      </c>
      <c r="H230" s="20"/>
      <c r="I230" s="18">
        <v>1513</v>
      </c>
      <c r="J230">
        <v>285</v>
      </c>
      <c r="K230">
        <v>1</v>
      </c>
      <c r="L230">
        <v>88</v>
      </c>
      <c r="M230" s="21">
        <f t="shared" si="103"/>
        <v>374</v>
      </c>
      <c r="N230" s="20"/>
      <c r="O230" s="18">
        <f t="shared" si="104"/>
        <v>4417</v>
      </c>
      <c r="P230">
        <f t="shared" si="105"/>
        <v>1473</v>
      </c>
      <c r="Q230">
        <f t="shared" si="106"/>
        <v>29</v>
      </c>
      <c r="R230">
        <f t="shared" si="107"/>
        <v>895</v>
      </c>
      <c r="S230" s="21">
        <f t="shared" si="108"/>
        <v>2397</v>
      </c>
    </row>
    <row r="231" spans="2:19" ht="12.75">
      <c r="B231" t="s">
        <v>202</v>
      </c>
      <c r="C231" s="18">
        <v>2257</v>
      </c>
      <c r="D231">
        <v>1054</v>
      </c>
      <c r="E231">
        <v>9</v>
      </c>
      <c r="F231">
        <v>642</v>
      </c>
      <c r="G231" s="21">
        <f t="shared" si="102"/>
        <v>1705</v>
      </c>
      <c r="H231" s="20"/>
      <c r="I231" s="18">
        <v>2882</v>
      </c>
      <c r="J231">
        <v>557</v>
      </c>
      <c r="K231">
        <v>5</v>
      </c>
      <c r="L231">
        <v>198</v>
      </c>
      <c r="M231" s="21">
        <f t="shared" si="103"/>
        <v>760</v>
      </c>
      <c r="N231" s="20"/>
      <c r="O231" s="18">
        <f t="shared" si="104"/>
        <v>5139</v>
      </c>
      <c r="P231">
        <f t="shared" si="105"/>
        <v>1611</v>
      </c>
      <c r="Q231">
        <f t="shared" si="106"/>
        <v>14</v>
      </c>
      <c r="R231">
        <f t="shared" si="107"/>
        <v>840</v>
      </c>
      <c r="S231" s="21">
        <f t="shared" si="108"/>
        <v>2465</v>
      </c>
    </row>
    <row r="232" spans="2:19" ht="12.75">
      <c r="B232" t="s">
        <v>203</v>
      </c>
      <c r="C232" s="18">
        <v>159</v>
      </c>
      <c r="D232">
        <v>112</v>
      </c>
      <c r="E232">
        <v>2</v>
      </c>
      <c r="F232">
        <v>109</v>
      </c>
      <c r="G232" s="21">
        <f t="shared" si="102"/>
        <v>223</v>
      </c>
      <c r="H232" s="20"/>
      <c r="I232" s="18">
        <v>313</v>
      </c>
      <c r="J232">
        <v>159</v>
      </c>
      <c r="K232">
        <v>3</v>
      </c>
      <c r="L232">
        <v>39</v>
      </c>
      <c r="M232" s="21">
        <f t="shared" si="103"/>
        <v>201</v>
      </c>
      <c r="N232" s="20"/>
      <c r="O232" s="18">
        <f t="shared" si="104"/>
        <v>472</v>
      </c>
      <c r="P232">
        <f t="shared" si="105"/>
        <v>271</v>
      </c>
      <c r="Q232">
        <f t="shared" si="106"/>
        <v>5</v>
      </c>
      <c r="R232">
        <f t="shared" si="107"/>
        <v>148</v>
      </c>
      <c r="S232" s="21">
        <f t="shared" si="108"/>
        <v>424</v>
      </c>
    </row>
    <row r="233" spans="2:19" ht="12.75">
      <c r="B233" t="s">
        <v>204</v>
      </c>
      <c r="C233" s="18">
        <v>112</v>
      </c>
      <c r="D233">
        <v>63</v>
      </c>
      <c r="E233">
        <v>1</v>
      </c>
      <c r="F233">
        <v>47</v>
      </c>
      <c r="G233" s="21">
        <f t="shared" si="102"/>
        <v>111</v>
      </c>
      <c r="H233" s="20"/>
      <c r="I233" s="18">
        <v>45</v>
      </c>
      <c r="J233">
        <v>37</v>
      </c>
      <c r="K233">
        <v>1</v>
      </c>
      <c r="L233">
        <v>11</v>
      </c>
      <c r="M233" s="21">
        <f t="shared" si="103"/>
        <v>49</v>
      </c>
      <c r="N233" s="20"/>
      <c r="O233" s="18">
        <f t="shared" si="104"/>
        <v>157</v>
      </c>
      <c r="P233">
        <f t="shared" si="105"/>
        <v>100</v>
      </c>
      <c r="Q233">
        <f t="shared" si="106"/>
        <v>2</v>
      </c>
      <c r="R233">
        <f t="shared" si="107"/>
        <v>58</v>
      </c>
      <c r="S233" s="21">
        <f t="shared" si="108"/>
        <v>160</v>
      </c>
    </row>
    <row r="234" spans="2:19" ht="12.75">
      <c r="B234" t="s">
        <v>205</v>
      </c>
      <c r="C234" s="18">
        <v>20229</v>
      </c>
      <c r="D234">
        <v>259</v>
      </c>
      <c r="E234">
        <v>3</v>
      </c>
      <c r="F234">
        <v>208</v>
      </c>
      <c r="G234" s="21">
        <f t="shared" si="102"/>
        <v>470</v>
      </c>
      <c r="H234" s="20"/>
      <c r="I234" s="18">
        <v>867</v>
      </c>
      <c r="J234">
        <v>334</v>
      </c>
      <c r="K234">
        <v>5</v>
      </c>
      <c r="L234">
        <v>155</v>
      </c>
      <c r="M234" s="21">
        <f t="shared" si="103"/>
        <v>494</v>
      </c>
      <c r="N234" s="20"/>
      <c r="O234" s="18">
        <f t="shared" si="104"/>
        <v>21096</v>
      </c>
      <c r="P234">
        <f t="shared" si="105"/>
        <v>593</v>
      </c>
      <c r="Q234">
        <f t="shared" si="106"/>
        <v>8</v>
      </c>
      <c r="R234">
        <f t="shared" si="107"/>
        <v>363</v>
      </c>
      <c r="S234" s="21">
        <f t="shared" si="108"/>
        <v>964</v>
      </c>
    </row>
    <row r="235" spans="2:19" ht="12.75">
      <c r="B235" t="s">
        <v>206</v>
      </c>
      <c r="C235" s="18">
        <v>3502</v>
      </c>
      <c r="D235">
        <v>168</v>
      </c>
      <c r="E235">
        <v>1</v>
      </c>
      <c r="F235">
        <v>124</v>
      </c>
      <c r="G235" s="21">
        <f t="shared" si="102"/>
        <v>293</v>
      </c>
      <c r="H235" s="20"/>
      <c r="I235" s="18">
        <v>639</v>
      </c>
      <c r="J235">
        <v>346</v>
      </c>
      <c r="K235">
        <v>1</v>
      </c>
      <c r="L235">
        <v>156</v>
      </c>
      <c r="M235" s="21">
        <f t="shared" si="103"/>
        <v>503</v>
      </c>
      <c r="N235" s="20"/>
      <c r="O235" s="18">
        <f t="shared" si="104"/>
        <v>4141</v>
      </c>
      <c r="P235">
        <f t="shared" si="105"/>
        <v>514</v>
      </c>
      <c r="Q235">
        <f t="shared" si="106"/>
        <v>2</v>
      </c>
      <c r="R235">
        <f t="shared" si="107"/>
        <v>280</v>
      </c>
      <c r="S235" s="21">
        <f t="shared" si="108"/>
        <v>796</v>
      </c>
    </row>
    <row r="236" spans="2:19" ht="12.75">
      <c r="B236" t="s">
        <v>207</v>
      </c>
      <c r="C236" s="18">
        <v>8874</v>
      </c>
      <c r="D236">
        <v>292</v>
      </c>
      <c r="E236">
        <v>8</v>
      </c>
      <c r="F236">
        <v>256</v>
      </c>
      <c r="G236" s="21">
        <f t="shared" si="102"/>
        <v>556</v>
      </c>
      <c r="H236" s="20"/>
      <c r="I236" s="18">
        <v>252</v>
      </c>
      <c r="J236">
        <v>89</v>
      </c>
      <c r="K236">
        <v>2</v>
      </c>
      <c r="L236">
        <v>97</v>
      </c>
      <c r="M236" s="21">
        <f t="shared" si="103"/>
        <v>188</v>
      </c>
      <c r="N236" s="20"/>
      <c r="O236" s="18">
        <f t="shared" si="104"/>
        <v>9126</v>
      </c>
      <c r="P236">
        <f t="shared" si="105"/>
        <v>381</v>
      </c>
      <c r="Q236">
        <f t="shared" si="106"/>
        <v>10</v>
      </c>
      <c r="R236">
        <f t="shared" si="107"/>
        <v>353</v>
      </c>
      <c r="S236" s="21">
        <f t="shared" si="108"/>
        <v>744</v>
      </c>
    </row>
    <row r="237" spans="2:19" ht="12.75">
      <c r="B237" t="s">
        <v>208</v>
      </c>
      <c r="C237" s="18">
        <v>602</v>
      </c>
      <c r="D237">
        <v>419</v>
      </c>
      <c r="E237">
        <v>10</v>
      </c>
      <c r="F237">
        <v>282</v>
      </c>
      <c r="G237" s="21">
        <f t="shared" si="102"/>
        <v>711</v>
      </c>
      <c r="H237" s="20"/>
      <c r="I237" s="18">
        <v>787</v>
      </c>
      <c r="J237">
        <v>185</v>
      </c>
      <c r="K237">
        <v>1</v>
      </c>
      <c r="L237">
        <v>39</v>
      </c>
      <c r="M237" s="21">
        <f t="shared" si="103"/>
        <v>225</v>
      </c>
      <c r="N237" s="20"/>
      <c r="O237" s="18">
        <f t="shared" si="104"/>
        <v>1389</v>
      </c>
      <c r="P237">
        <f t="shared" si="105"/>
        <v>604</v>
      </c>
      <c r="Q237">
        <f t="shared" si="106"/>
        <v>11</v>
      </c>
      <c r="R237">
        <f t="shared" si="107"/>
        <v>321</v>
      </c>
      <c r="S237" s="21">
        <f t="shared" si="108"/>
        <v>936</v>
      </c>
    </row>
    <row r="238" spans="2:19" ht="12.75">
      <c r="B238" t="s">
        <v>209</v>
      </c>
      <c r="C238" s="18">
        <v>660</v>
      </c>
      <c r="D238">
        <v>475</v>
      </c>
      <c r="E238">
        <v>9</v>
      </c>
      <c r="F238">
        <v>290</v>
      </c>
      <c r="G238" s="21">
        <f t="shared" si="102"/>
        <v>774</v>
      </c>
      <c r="H238" s="20"/>
      <c r="I238" s="18">
        <v>683</v>
      </c>
      <c r="J238">
        <v>300</v>
      </c>
      <c r="K238">
        <v>4</v>
      </c>
      <c r="L238">
        <v>98</v>
      </c>
      <c r="M238" s="21">
        <f t="shared" si="103"/>
        <v>402</v>
      </c>
      <c r="N238" s="20"/>
      <c r="O238" s="18">
        <f t="shared" si="104"/>
        <v>1343</v>
      </c>
      <c r="P238">
        <f t="shared" si="105"/>
        <v>775</v>
      </c>
      <c r="Q238">
        <f t="shared" si="106"/>
        <v>13</v>
      </c>
      <c r="R238">
        <f t="shared" si="107"/>
        <v>388</v>
      </c>
      <c r="S238" s="21">
        <f t="shared" si="108"/>
        <v>1176</v>
      </c>
    </row>
    <row r="239" spans="1:19" s="2" customFormat="1" ht="12.75">
      <c r="A239" s="22"/>
      <c r="B239" s="23" t="s">
        <v>25</v>
      </c>
      <c r="C239" s="24">
        <v>88389</v>
      </c>
      <c r="D239" s="25">
        <f>SUM(D221:D238)</f>
        <v>32092</v>
      </c>
      <c r="E239" s="25">
        <f>SUM(E221:E238)</f>
        <v>410</v>
      </c>
      <c r="F239" s="25">
        <f>SUM(F221:F238)</f>
        <v>20528</v>
      </c>
      <c r="G239" s="25">
        <f>SUM(G221:G238)</f>
        <v>53030</v>
      </c>
      <c r="H239" s="21"/>
      <c r="I239" s="24">
        <f>SUM(I221:I238)</f>
        <v>27424</v>
      </c>
      <c r="J239" s="25">
        <f>SUM(J221:J238)</f>
        <v>5585</v>
      </c>
      <c r="K239" s="25">
        <f>SUM(K221:K238)</f>
        <v>49</v>
      </c>
      <c r="L239" s="25">
        <f>SUM(L221:L238)</f>
        <v>2309</v>
      </c>
      <c r="M239" s="25">
        <f>SUM(M221:M238)</f>
        <v>7943</v>
      </c>
      <c r="N239" s="21"/>
      <c r="O239" s="24">
        <f t="shared" si="104"/>
        <v>115813</v>
      </c>
      <c r="P239" s="25">
        <f t="shared" si="105"/>
        <v>37677</v>
      </c>
      <c r="Q239" s="25">
        <f t="shared" si="106"/>
        <v>459</v>
      </c>
      <c r="R239" s="25">
        <f t="shared" si="107"/>
        <v>22837</v>
      </c>
      <c r="S239" s="25">
        <f t="shared" si="108"/>
        <v>60973</v>
      </c>
    </row>
    <row r="240" spans="1:19" ht="12.75">
      <c r="A240" s="1" t="s">
        <v>210</v>
      </c>
      <c r="C240" s="18"/>
      <c r="G240" s="21"/>
      <c r="H240" s="20"/>
      <c r="I240" s="18"/>
      <c r="M240" s="21"/>
      <c r="N240" s="20"/>
      <c r="O240" s="18"/>
      <c r="S240" s="21"/>
    </row>
    <row r="241" spans="2:19" ht="12.75">
      <c r="B241" t="s">
        <v>11</v>
      </c>
      <c r="C241" s="18">
        <v>4799</v>
      </c>
      <c r="D241">
        <v>2044</v>
      </c>
      <c r="E241">
        <v>33</v>
      </c>
      <c r="F241">
        <v>1140</v>
      </c>
      <c r="G241" s="21">
        <f aca="true" t="shared" si="109" ref="G241:G252">SUM(D241:F241)</f>
        <v>3217</v>
      </c>
      <c r="H241" s="20"/>
      <c r="I241" s="18">
        <v>1327</v>
      </c>
      <c r="J241">
        <v>412</v>
      </c>
      <c r="K241">
        <v>8</v>
      </c>
      <c r="L241">
        <v>153</v>
      </c>
      <c r="M241" s="21">
        <f aca="true" t="shared" si="110" ref="M241:M252">SUM(J241:L241)</f>
        <v>573</v>
      </c>
      <c r="N241" s="20"/>
      <c r="O241" s="18">
        <f aca="true" t="shared" si="111" ref="O241:O253">C241+I241</f>
        <v>6126</v>
      </c>
      <c r="P241">
        <f aca="true" t="shared" si="112" ref="P241:P253">D241+J241</f>
        <v>2456</v>
      </c>
      <c r="Q241">
        <f aca="true" t="shared" si="113" ref="Q241:Q253">E241+K241</f>
        <v>41</v>
      </c>
      <c r="R241">
        <f aca="true" t="shared" si="114" ref="R241:R253">F241+L241</f>
        <v>1293</v>
      </c>
      <c r="S241" s="21">
        <f aca="true" t="shared" si="115" ref="S241:S253">G241+M241</f>
        <v>3790</v>
      </c>
    </row>
    <row r="242" spans="2:19" ht="12.75">
      <c r="B242" t="s">
        <v>211</v>
      </c>
      <c r="C242" s="18">
        <v>1535</v>
      </c>
      <c r="D242">
        <v>790</v>
      </c>
      <c r="E242">
        <v>18</v>
      </c>
      <c r="F242">
        <v>325</v>
      </c>
      <c r="G242" s="21">
        <f t="shared" si="109"/>
        <v>1133</v>
      </c>
      <c r="H242" s="20"/>
      <c r="I242" s="18">
        <v>1920</v>
      </c>
      <c r="J242">
        <v>549</v>
      </c>
      <c r="K242">
        <v>4</v>
      </c>
      <c r="L242">
        <v>176</v>
      </c>
      <c r="M242" s="21">
        <f t="shared" si="110"/>
        <v>729</v>
      </c>
      <c r="N242" s="20"/>
      <c r="O242" s="18">
        <f t="shared" si="111"/>
        <v>3455</v>
      </c>
      <c r="P242">
        <f t="shared" si="112"/>
        <v>1339</v>
      </c>
      <c r="Q242">
        <f t="shared" si="113"/>
        <v>22</v>
      </c>
      <c r="R242">
        <f t="shared" si="114"/>
        <v>501</v>
      </c>
      <c r="S242" s="21">
        <f t="shared" si="115"/>
        <v>1862</v>
      </c>
    </row>
    <row r="243" spans="2:19" ht="12.75">
      <c r="B243" t="s">
        <v>212</v>
      </c>
      <c r="C243" s="18">
        <v>1632</v>
      </c>
      <c r="D243">
        <v>1044</v>
      </c>
      <c r="E243">
        <v>24</v>
      </c>
      <c r="F243">
        <v>443</v>
      </c>
      <c r="G243" s="21">
        <f t="shared" si="109"/>
        <v>1511</v>
      </c>
      <c r="H243" s="20"/>
      <c r="I243" s="18">
        <v>2283</v>
      </c>
      <c r="J243">
        <v>562</v>
      </c>
      <c r="K243">
        <v>4</v>
      </c>
      <c r="L243">
        <v>189</v>
      </c>
      <c r="M243" s="21">
        <f t="shared" si="110"/>
        <v>755</v>
      </c>
      <c r="N243" s="20"/>
      <c r="O243" s="18">
        <f t="shared" si="111"/>
        <v>3915</v>
      </c>
      <c r="P243">
        <f t="shared" si="112"/>
        <v>1606</v>
      </c>
      <c r="Q243">
        <f t="shared" si="113"/>
        <v>28</v>
      </c>
      <c r="R243">
        <f t="shared" si="114"/>
        <v>632</v>
      </c>
      <c r="S243" s="21">
        <f t="shared" si="115"/>
        <v>2266</v>
      </c>
    </row>
    <row r="244" spans="2:19" ht="12.75">
      <c r="B244" t="s">
        <v>213</v>
      </c>
      <c r="C244" s="18">
        <v>3940</v>
      </c>
      <c r="D244">
        <v>2216</v>
      </c>
      <c r="E244">
        <v>42</v>
      </c>
      <c r="F244">
        <v>1161</v>
      </c>
      <c r="G244" s="21">
        <f t="shared" si="109"/>
        <v>3419</v>
      </c>
      <c r="H244" s="20"/>
      <c r="I244" s="18">
        <v>3534</v>
      </c>
      <c r="J244">
        <v>1281</v>
      </c>
      <c r="K244">
        <v>13</v>
      </c>
      <c r="L244">
        <v>437</v>
      </c>
      <c r="M244" s="21">
        <f t="shared" si="110"/>
        <v>1731</v>
      </c>
      <c r="N244" s="20"/>
      <c r="O244" s="18">
        <f t="shared" si="111"/>
        <v>7474</v>
      </c>
      <c r="P244">
        <f t="shared" si="112"/>
        <v>3497</v>
      </c>
      <c r="Q244">
        <f t="shared" si="113"/>
        <v>55</v>
      </c>
      <c r="R244">
        <f t="shared" si="114"/>
        <v>1598</v>
      </c>
      <c r="S244" s="21">
        <f t="shared" si="115"/>
        <v>5150</v>
      </c>
    </row>
    <row r="245" spans="2:19" ht="12.75">
      <c r="B245" t="s">
        <v>214</v>
      </c>
      <c r="C245" s="18">
        <v>137</v>
      </c>
      <c r="D245">
        <v>63</v>
      </c>
      <c r="E245">
        <v>0</v>
      </c>
      <c r="F245">
        <v>41</v>
      </c>
      <c r="G245" s="21">
        <f t="shared" si="109"/>
        <v>104</v>
      </c>
      <c r="H245" s="20"/>
      <c r="I245" s="18">
        <v>26</v>
      </c>
      <c r="J245">
        <v>15</v>
      </c>
      <c r="K245">
        <v>0</v>
      </c>
      <c r="L245">
        <v>1</v>
      </c>
      <c r="M245" s="21">
        <f t="shared" si="110"/>
        <v>16</v>
      </c>
      <c r="N245" s="20"/>
      <c r="O245" s="18">
        <f t="shared" si="111"/>
        <v>163</v>
      </c>
      <c r="P245">
        <f t="shared" si="112"/>
        <v>78</v>
      </c>
      <c r="Q245">
        <f t="shared" si="113"/>
        <v>0</v>
      </c>
      <c r="R245">
        <f t="shared" si="114"/>
        <v>42</v>
      </c>
      <c r="S245" s="21">
        <f t="shared" si="115"/>
        <v>120</v>
      </c>
    </row>
    <row r="246" spans="2:19" ht="12.75">
      <c r="B246" t="s">
        <v>215</v>
      </c>
      <c r="C246" s="18">
        <v>1988</v>
      </c>
      <c r="D246">
        <v>743</v>
      </c>
      <c r="E246">
        <v>16</v>
      </c>
      <c r="F246">
        <v>380</v>
      </c>
      <c r="G246" s="21">
        <f t="shared" si="109"/>
        <v>1139</v>
      </c>
      <c r="H246" s="20"/>
      <c r="I246" s="18">
        <v>849</v>
      </c>
      <c r="J246">
        <v>282</v>
      </c>
      <c r="K246">
        <v>4</v>
      </c>
      <c r="L246">
        <v>128</v>
      </c>
      <c r="M246" s="21">
        <f t="shared" si="110"/>
        <v>414</v>
      </c>
      <c r="N246" s="20"/>
      <c r="O246" s="18">
        <f t="shared" si="111"/>
        <v>2837</v>
      </c>
      <c r="P246">
        <f t="shared" si="112"/>
        <v>1025</v>
      </c>
      <c r="Q246">
        <f t="shared" si="113"/>
        <v>20</v>
      </c>
      <c r="R246">
        <f t="shared" si="114"/>
        <v>508</v>
      </c>
      <c r="S246" s="21">
        <f t="shared" si="115"/>
        <v>1553</v>
      </c>
    </row>
    <row r="247" spans="2:19" ht="12.75">
      <c r="B247" t="s">
        <v>216</v>
      </c>
      <c r="C247" s="18">
        <v>412</v>
      </c>
      <c r="D247">
        <v>244</v>
      </c>
      <c r="E247">
        <v>4</v>
      </c>
      <c r="F247">
        <v>148</v>
      </c>
      <c r="G247" s="21">
        <f t="shared" si="109"/>
        <v>396</v>
      </c>
      <c r="H247" s="20"/>
      <c r="I247" s="18">
        <v>393</v>
      </c>
      <c r="J247">
        <v>150</v>
      </c>
      <c r="K247">
        <v>1</v>
      </c>
      <c r="L247">
        <v>37</v>
      </c>
      <c r="M247" s="21">
        <f t="shared" si="110"/>
        <v>188</v>
      </c>
      <c r="N247" s="20"/>
      <c r="O247" s="18">
        <f t="shared" si="111"/>
        <v>805</v>
      </c>
      <c r="P247">
        <f t="shared" si="112"/>
        <v>394</v>
      </c>
      <c r="Q247">
        <f t="shared" si="113"/>
        <v>5</v>
      </c>
      <c r="R247">
        <f t="shared" si="114"/>
        <v>185</v>
      </c>
      <c r="S247" s="21">
        <f t="shared" si="115"/>
        <v>584</v>
      </c>
    </row>
    <row r="248" spans="2:19" ht="12.75">
      <c r="B248" t="s">
        <v>217</v>
      </c>
      <c r="C248" s="18">
        <v>1744</v>
      </c>
      <c r="D248">
        <v>875</v>
      </c>
      <c r="E248">
        <v>24</v>
      </c>
      <c r="F248">
        <v>463</v>
      </c>
      <c r="G248" s="21">
        <f t="shared" si="109"/>
        <v>1362</v>
      </c>
      <c r="H248" s="20"/>
      <c r="I248" s="18">
        <v>1406</v>
      </c>
      <c r="J248">
        <v>487</v>
      </c>
      <c r="K248">
        <v>1</v>
      </c>
      <c r="L248">
        <v>144</v>
      </c>
      <c r="M248" s="21">
        <f t="shared" si="110"/>
        <v>632</v>
      </c>
      <c r="N248" s="20"/>
      <c r="O248" s="18">
        <f t="shared" si="111"/>
        <v>3150</v>
      </c>
      <c r="P248">
        <f t="shared" si="112"/>
        <v>1362</v>
      </c>
      <c r="Q248">
        <f t="shared" si="113"/>
        <v>25</v>
      </c>
      <c r="R248">
        <f t="shared" si="114"/>
        <v>607</v>
      </c>
      <c r="S248" s="21">
        <f t="shared" si="115"/>
        <v>1994</v>
      </c>
    </row>
    <row r="249" spans="2:19" ht="12.75">
      <c r="B249" t="s">
        <v>218</v>
      </c>
      <c r="C249" s="18">
        <v>1550</v>
      </c>
      <c r="D249">
        <v>776</v>
      </c>
      <c r="E249">
        <v>7</v>
      </c>
      <c r="F249">
        <v>391</v>
      </c>
      <c r="G249" s="21">
        <f t="shared" si="109"/>
        <v>1174</v>
      </c>
      <c r="H249" s="20"/>
      <c r="I249" s="18">
        <v>1723</v>
      </c>
      <c r="J249">
        <v>424</v>
      </c>
      <c r="K249">
        <v>4</v>
      </c>
      <c r="L249">
        <v>151</v>
      </c>
      <c r="M249" s="21">
        <f t="shared" si="110"/>
        <v>579</v>
      </c>
      <c r="N249" s="20"/>
      <c r="O249" s="18">
        <f t="shared" si="111"/>
        <v>3273</v>
      </c>
      <c r="P249">
        <f t="shared" si="112"/>
        <v>1200</v>
      </c>
      <c r="Q249">
        <f t="shared" si="113"/>
        <v>11</v>
      </c>
      <c r="R249">
        <f t="shared" si="114"/>
        <v>542</v>
      </c>
      <c r="S249" s="21">
        <f t="shared" si="115"/>
        <v>1753</v>
      </c>
    </row>
    <row r="250" spans="2:19" ht="12.75">
      <c r="B250" t="s">
        <v>219</v>
      </c>
      <c r="C250" s="18">
        <v>306</v>
      </c>
      <c r="D250">
        <v>120</v>
      </c>
      <c r="E250">
        <v>3</v>
      </c>
      <c r="F250">
        <v>66</v>
      </c>
      <c r="G250" s="21">
        <f t="shared" si="109"/>
        <v>189</v>
      </c>
      <c r="H250" s="20"/>
      <c r="I250" s="18">
        <v>89</v>
      </c>
      <c r="J250">
        <v>29</v>
      </c>
      <c r="K250">
        <v>1</v>
      </c>
      <c r="L250">
        <v>6</v>
      </c>
      <c r="M250" s="21">
        <f t="shared" si="110"/>
        <v>36</v>
      </c>
      <c r="N250" s="20"/>
      <c r="O250" s="18">
        <f t="shared" si="111"/>
        <v>395</v>
      </c>
      <c r="P250">
        <f t="shared" si="112"/>
        <v>149</v>
      </c>
      <c r="Q250">
        <f t="shared" si="113"/>
        <v>4</v>
      </c>
      <c r="R250">
        <f t="shared" si="114"/>
        <v>72</v>
      </c>
      <c r="S250" s="21">
        <f t="shared" si="115"/>
        <v>225</v>
      </c>
    </row>
    <row r="251" spans="2:19" ht="12.75">
      <c r="B251" t="s">
        <v>220</v>
      </c>
      <c r="C251" s="18">
        <v>1004</v>
      </c>
      <c r="D251">
        <v>600</v>
      </c>
      <c r="E251">
        <v>18</v>
      </c>
      <c r="F251">
        <v>280</v>
      </c>
      <c r="G251" s="21">
        <f t="shared" si="109"/>
        <v>898</v>
      </c>
      <c r="H251" s="20"/>
      <c r="I251" s="18">
        <v>1342</v>
      </c>
      <c r="J251">
        <v>415</v>
      </c>
      <c r="K251">
        <v>4</v>
      </c>
      <c r="L251">
        <v>122</v>
      </c>
      <c r="M251" s="21">
        <f t="shared" si="110"/>
        <v>541</v>
      </c>
      <c r="N251" s="20"/>
      <c r="O251" s="18">
        <f t="shared" si="111"/>
        <v>2346</v>
      </c>
      <c r="P251">
        <f t="shared" si="112"/>
        <v>1015</v>
      </c>
      <c r="Q251">
        <f t="shared" si="113"/>
        <v>22</v>
      </c>
      <c r="R251">
        <f t="shared" si="114"/>
        <v>402</v>
      </c>
      <c r="S251" s="21">
        <f t="shared" si="115"/>
        <v>1439</v>
      </c>
    </row>
    <row r="252" spans="2:19" ht="12.75">
      <c r="B252" t="s">
        <v>221</v>
      </c>
      <c r="C252" s="18">
        <v>1461</v>
      </c>
      <c r="D252">
        <v>748</v>
      </c>
      <c r="E252">
        <v>24</v>
      </c>
      <c r="F252">
        <v>358</v>
      </c>
      <c r="G252" s="21">
        <f t="shared" si="109"/>
        <v>1130</v>
      </c>
      <c r="H252" s="20"/>
      <c r="I252" s="18">
        <v>2865</v>
      </c>
      <c r="J252">
        <v>780</v>
      </c>
      <c r="K252">
        <v>11</v>
      </c>
      <c r="L252">
        <v>215</v>
      </c>
      <c r="M252" s="21">
        <f t="shared" si="110"/>
        <v>1006</v>
      </c>
      <c r="N252" s="20"/>
      <c r="O252" s="18">
        <f t="shared" si="111"/>
        <v>4326</v>
      </c>
      <c r="P252">
        <f t="shared" si="112"/>
        <v>1528</v>
      </c>
      <c r="Q252">
        <f t="shared" si="113"/>
        <v>35</v>
      </c>
      <c r="R252">
        <f t="shared" si="114"/>
        <v>573</v>
      </c>
      <c r="S252" s="21">
        <f t="shared" si="115"/>
        <v>2136</v>
      </c>
    </row>
    <row r="253" spans="1:19" s="2" customFormat="1" ht="12.75">
      <c r="A253" s="22"/>
      <c r="B253" s="23" t="s">
        <v>25</v>
      </c>
      <c r="C253" s="24">
        <v>20508</v>
      </c>
      <c r="D253" s="25">
        <f>SUM(D241:D252)</f>
        <v>10263</v>
      </c>
      <c r="E253" s="25">
        <f>SUM(E241:E252)</f>
        <v>213</v>
      </c>
      <c r="F253" s="25">
        <f>SUM(F241:F252)</f>
        <v>5196</v>
      </c>
      <c r="G253" s="25">
        <f>SUM(G241:G252)</f>
        <v>15672</v>
      </c>
      <c r="H253" s="21"/>
      <c r="I253" s="24">
        <f>SUM(I241:I252)</f>
        <v>17757</v>
      </c>
      <c r="J253" s="25">
        <f>SUM(J241:J252)</f>
        <v>5386</v>
      </c>
      <c r="K253" s="25">
        <f>SUM(K241:K252)</f>
        <v>55</v>
      </c>
      <c r="L253" s="25">
        <f>SUM(L241:L252)</f>
        <v>1759</v>
      </c>
      <c r="M253" s="25">
        <f>SUM(M241:M252)</f>
        <v>7200</v>
      </c>
      <c r="N253" s="21"/>
      <c r="O253" s="24">
        <f t="shared" si="111"/>
        <v>38265</v>
      </c>
      <c r="P253" s="25">
        <f t="shared" si="112"/>
        <v>15649</v>
      </c>
      <c r="Q253" s="25">
        <f t="shared" si="113"/>
        <v>268</v>
      </c>
      <c r="R253" s="25">
        <f t="shared" si="114"/>
        <v>6955</v>
      </c>
      <c r="S253" s="25">
        <f t="shared" si="115"/>
        <v>22872</v>
      </c>
    </row>
    <row r="254" spans="1:19" ht="12.75">
      <c r="A254" s="1" t="s">
        <v>222</v>
      </c>
      <c r="C254" s="18"/>
      <c r="G254" s="21"/>
      <c r="H254" s="20"/>
      <c r="I254" s="18"/>
      <c r="M254" s="21"/>
      <c r="N254" s="20"/>
      <c r="O254" s="18"/>
      <c r="S254" s="21"/>
    </row>
    <row r="255" spans="2:19" ht="12.75">
      <c r="B255" t="s">
        <v>11</v>
      </c>
      <c r="C255" s="18">
        <v>2617</v>
      </c>
      <c r="D255">
        <v>1103</v>
      </c>
      <c r="E255">
        <v>23</v>
      </c>
      <c r="F255">
        <v>807</v>
      </c>
      <c r="G255" s="21">
        <f aca="true" t="shared" si="116" ref="G255:G267">SUM(D255:F255)</f>
        <v>1933</v>
      </c>
      <c r="H255" s="20"/>
      <c r="I255" s="18">
        <v>1985</v>
      </c>
      <c r="J255">
        <v>674</v>
      </c>
      <c r="K255">
        <v>9</v>
      </c>
      <c r="L255">
        <v>396</v>
      </c>
      <c r="M255" s="21">
        <f aca="true" t="shared" si="117" ref="M255:M267">SUM(J255:L255)</f>
        <v>1079</v>
      </c>
      <c r="N255" s="20"/>
      <c r="O255" s="18">
        <f aca="true" t="shared" si="118" ref="O255:O268">C255+I255</f>
        <v>4602</v>
      </c>
      <c r="P255">
        <f aca="true" t="shared" si="119" ref="P255:P264">D255+J323</f>
        <v>1646</v>
      </c>
      <c r="Q255">
        <f aca="true" t="shared" si="120" ref="Q255:Q268">E255+K255</f>
        <v>32</v>
      </c>
      <c r="R255">
        <f aca="true" t="shared" si="121" ref="R255:R268">F255+L255</f>
        <v>1203</v>
      </c>
      <c r="S255" s="21">
        <f aca="true" t="shared" si="122" ref="S255:S268">G255+M255</f>
        <v>3012</v>
      </c>
    </row>
    <row r="256" spans="2:19" ht="12.75">
      <c r="B256" t="s">
        <v>223</v>
      </c>
      <c r="C256" s="18">
        <v>330</v>
      </c>
      <c r="D256">
        <v>293</v>
      </c>
      <c r="E256">
        <v>3</v>
      </c>
      <c r="F256">
        <v>184</v>
      </c>
      <c r="G256" s="21">
        <f t="shared" si="116"/>
        <v>480</v>
      </c>
      <c r="H256" s="20"/>
      <c r="I256" s="18">
        <v>364</v>
      </c>
      <c r="J256">
        <v>362</v>
      </c>
      <c r="K256">
        <v>3</v>
      </c>
      <c r="L256">
        <v>221</v>
      </c>
      <c r="M256" s="21">
        <f t="shared" si="117"/>
        <v>586</v>
      </c>
      <c r="N256" s="20"/>
      <c r="O256" s="18">
        <f t="shared" si="118"/>
        <v>694</v>
      </c>
      <c r="P256">
        <f t="shared" si="119"/>
        <v>535</v>
      </c>
      <c r="Q256">
        <f t="shared" si="120"/>
        <v>6</v>
      </c>
      <c r="R256">
        <f t="shared" si="121"/>
        <v>405</v>
      </c>
      <c r="S256" s="21">
        <f t="shared" si="122"/>
        <v>1066</v>
      </c>
    </row>
    <row r="257" spans="2:19" ht="12.75">
      <c r="B257" t="s">
        <v>224</v>
      </c>
      <c r="C257" s="18">
        <v>108</v>
      </c>
      <c r="D257">
        <v>149</v>
      </c>
      <c r="E257">
        <v>3</v>
      </c>
      <c r="F257">
        <v>76</v>
      </c>
      <c r="G257" s="21">
        <f t="shared" si="116"/>
        <v>228</v>
      </c>
      <c r="H257" s="20"/>
      <c r="I257" s="18">
        <v>294</v>
      </c>
      <c r="J257">
        <v>261</v>
      </c>
      <c r="K257">
        <v>8</v>
      </c>
      <c r="L257">
        <v>76</v>
      </c>
      <c r="M257" s="21">
        <f t="shared" si="117"/>
        <v>345</v>
      </c>
      <c r="N257" s="20"/>
      <c r="O257" s="18">
        <f t="shared" si="118"/>
        <v>402</v>
      </c>
      <c r="P257">
        <f t="shared" si="119"/>
        <v>696</v>
      </c>
      <c r="Q257">
        <f t="shared" si="120"/>
        <v>11</v>
      </c>
      <c r="R257">
        <f t="shared" si="121"/>
        <v>152</v>
      </c>
      <c r="S257" s="21">
        <f t="shared" si="122"/>
        <v>573</v>
      </c>
    </row>
    <row r="258" spans="2:19" ht="12.75">
      <c r="B258" t="s">
        <v>225</v>
      </c>
      <c r="C258" s="18">
        <v>45</v>
      </c>
      <c r="D258">
        <v>41</v>
      </c>
      <c r="E258">
        <v>0</v>
      </c>
      <c r="F258">
        <v>31</v>
      </c>
      <c r="G258" s="21">
        <f t="shared" si="116"/>
        <v>72</v>
      </c>
      <c r="H258" s="20"/>
      <c r="I258" s="18">
        <v>89</v>
      </c>
      <c r="J258">
        <v>59</v>
      </c>
      <c r="K258">
        <v>0</v>
      </c>
      <c r="L258">
        <v>21</v>
      </c>
      <c r="M258" s="21">
        <f t="shared" si="117"/>
        <v>80</v>
      </c>
      <c r="N258" s="20"/>
      <c r="O258" s="18">
        <f t="shared" si="118"/>
        <v>134</v>
      </c>
      <c r="P258">
        <f t="shared" si="119"/>
        <v>624</v>
      </c>
      <c r="Q258">
        <f t="shared" si="120"/>
        <v>0</v>
      </c>
      <c r="R258">
        <f t="shared" si="121"/>
        <v>52</v>
      </c>
      <c r="S258" s="21">
        <f t="shared" si="122"/>
        <v>152</v>
      </c>
    </row>
    <row r="259" spans="2:19" ht="12.75">
      <c r="B259" t="s">
        <v>226</v>
      </c>
      <c r="C259" s="18">
        <v>453</v>
      </c>
      <c r="D259">
        <v>467</v>
      </c>
      <c r="E259">
        <v>8</v>
      </c>
      <c r="F259">
        <v>256</v>
      </c>
      <c r="G259" s="21">
        <f t="shared" si="116"/>
        <v>731</v>
      </c>
      <c r="H259" s="20"/>
      <c r="I259" s="18">
        <v>514</v>
      </c>
      <c r="J259">
        <v>435</v>
      </c>
      <c r="K259">
        <v>5</v>
      </c>
      <c r="L259">
        <v>218</v>
      </c>
      <c r="M259" s="21">
        <f t="shared" si="117"/>
        <v>658</v>
      </c>
      <c r="N259" s="20"/>
      <c r="O259" s="18">
        <f t="shared" si="118"/>
        <v>967</v>
      </c>
      <c r="P259">
        <f t="shared" si="119"/>
        <v>1333</v>
      </c>
      <c r="Q259">
        <f t="shared" si="120"/>
        <v>13</v>
      </c>
      <c r="R259">
        <f t="shared" si="121"/>
        <v>474</v>
      </c>
      <c r="S259" s="21">
        <f t="shared" si="122"/>
        <v>1389</v>
      </c>
    </row>
    <row r="260" spans="2:19" ht="12.75">
      <c r="B260" t="s">
        <v>227</v>
      </c>
      <c r="C260" s="18">
        <v>231</v>
      </c>
      <c r="D260">
        <v>188</v>
      </c>
      <c r="E260">
        <v>6</v>
      </c>
      <c r="F260">
        <v>106</v>
      </c>
      <c r="G260" s="21">
        <f t="shared" si="116"/>
        <v>300</v>
      </c>
      <c r="H260" s="20"/>
      <c r="I260" s="18">
        <v>338</v>
      </c>
      <c r="J260">
        <v>263</v>
      </c>
      <c r="K260">
        <v>2</v>
      </c>
      <c r="L260">
        <v>84</v>
      </c>
      <c r="M260" s="21">
        <f t="shared" si="117"/>
        <v>349</v>
      </c>
      <c r="N260" s="20"/>
      <c r="O260" s="18">
        <f t="shared" si="118"/>
        <v>569</v>
      </c>
      <c r="P260">
        <f t="shared" si="119"/>
        <v>580</v>
      </c>
      <c r="Q260">
        <f t="shared" si="120"/>
        <v>8</v>
      </c>
      <c r="R260">
        <f t="shared" si="121"/>
        <v>190</v>
      </c>
      <c r="S260" s="21">
        <f t="shared" si="122"/>
        <v>649</v>
      </c>
    </row>
    <row r="261" spans="2:19" ht="12.75">
      <c r="B261" t="s">
        <v>228</v>
      </c>
      <c r="C261" s="18">
        <v>256</v>
      </c>
      <c r="D261">
        <v>247</v>
      </c>
      <c r="E261">
        <v>5</v>
      </c>
      <c r="F261">
        <v>108</v>
      </c>
      <c r="G261" s="21">
        <f t="shared" si="116"/>
        <v>360</v>
      </c>
      <c r="H261" s="20"/>
      <c r="I261" s="18">
        <v>679</v>
      </c>
      <c r="J261">
        <v>227</v>
      </c>
      <c r="K261">
        <v>1</v>
      </c>
      <c r="L261">
        <v>108</v>
      </c>
      <c r="M261" s="21">
        <f t="shared" si="117"/>
        <v>336</v>
      </c>
      <c r="N261" s="20"/>
      <c r="O261" s="18">
        <f t="shared" si="118"/>
        <v>935</v>
      </c>
      <c r="P261">
        <f t="shared" si="119"/>
        <v>582</v>
      </c>
      <c r="Q261">
        <f t="shared" si="120"/>
        <v>6</v>
      </c>
      <c r="R261">
        <f t="shared" si="121"/>
        <v>216</v>
      </c>
      <c r="S261" s="21">
        <f t="shared" si="122"/>
        <v>696</v>
      </c>
    </row>
    <row r="262" spans="2:19" ht="12.75">
      <c r="B262" t="s">
        <v>229</v>
      </c>
      <c r="C262" s="18">
        <v>246</v>
      </c>
      <c r="D262">
        <v>237</v>
      </c>
      <c r="E262">
        <v>4</v>
      </c>
      <c r="F262">
        <v>116</v>
      </c>
      <c r="G262" s="21">
        <f t="shared" si="116"/>
        <v>357</v>
      </c>
      <c r="H262" s="20"/>
      <c r="I262" s="18">
        <v>272</v>
      </c>
      <c r="J262">
        <v>186</v>
      </c>
      <c r="K262">
        <v>5</v>
      </c>
      <c r="L262">
        <v>62</v>
      </c>
      <c r="M262" s="21">
        <f t="shared" si="117"/>
        <v>253</v>
      </c>
      <c r="N262" s="20"/>
      <c r="O262" s="18">
        <f t="shared" si="118"/>
        <v>518</v>
      </c>
      <c r="P262">
        <f t="shared" si="119"/>
        <v>1060</v>
      </c>
      <c r="Q262">
        <f t="shared" si="120"/>
        <v>9</v>
      </c>
      <c r="R262">
        <f t="shared" si="121"/>
        <v>178</v>
      </c>
      <c r="S262" s="21">
        <f t="shared" si="122"/>
        <v>610</v>
      </c>
    </row>
    <row r="263" spans="2:19" ht="12.75">
      <c r="B263" t="s">
        <v>230</v>
      </c>
      <c r="C263" s="18">
        <v>235</v>
      </c>
      <c r="D263">
        <v>192</v>
      </c>
      <c r="E263">
        <v>2</v>
      </c>
      <c r="F263">
        <v>96</v>
      </c>
      <c r="G263" s="21">
        <f t="shared" si="116"/>
        <v>290</v>
      </c>
      <c r="H263" s="20"/>
      <c r="I263" s="18">
        <v>876</v>
      </c>
      <c r="J263">
        <v>478</v>
      </c>
      <c r="K263">
        <v>6</v>
      </c>
      <c r="L263">
        <v>189</v>
      </c>
      <c r="M263" s="21">
        <f t="shared" si="117"/>
        <v>673</v>
      </c>
      <c r="N263" s="20"/>
      <c r="O263" s="18">
        <f t="shared" si="118"/>
        <v>1111</v>
      </c>
      <c r="P263">
        <f t="shared" si="119"/>
        <v>381</v>
      </c>
      <c r="Q263">
        <f t="shared" si="120"/>
        <v>8</v>
      </c>
      <c r="R263">
        <f t="shared" si="121"/>
        <v>285</v>
      </c>
      <c r="S263" s="21">
        <f t="shared" si="122"/>
        <v>963</v>
      </c>
    </row>
    <row r="264" spans="2:19" ht="12.75">
      <c r="B264" t="s">
        <v>231</v>
      </c>
      <c r="C264" s="18">
        <v>73</v>
      </c>
      <c r="D264">
        <v>72</v>
      </c>
      <c r="E264">
        <v>0</v>
      </c>
      <c r="F264">
        <v>43</v>
      </c>
      <c r="G264" s="21">
        <f t="shared" si="116"/>
        <v>115</v>
      </c>
      <c r="H264" s="20"/>
      <c r="I264" s="18">
        <v>216</v>
      </c>
      <c r="J264">
        <v>116</v>
      </c>
      <c r="K264">
        <v>0</v>
      </c>
      <c r="L264">
        <v>69</v>
      </c>
      <c r="M264" s="21">
        <f t="shared" si="117"/>
        <v>185</v>
      </c>
      <c r="N264" s="20"/>
      <c r="O264" s="18">
        <f t="shared" si="118"/>
        <v>289</v>
      </c>
      <c r="P264">
        <f t="shared" si="119"/>
        <v>4592</v>
      </c>
      <c r="Q264">
        <f t="shared" si="120"/>
        <v>0</v>
      </c>
      <c r="R264">
        <f t="shared" si="121"/>
        <v>112</v>
      </c>
      <c r="S264" s="21">
        <f t="shared" si="122"/>
        <v>300</v>
      </c>
    </row>
    <row r="265" spans="2:19" ht="12.75">
      <c r="B265" t="s">
        <v>232</v>
      </c>
      <c r="C265" s="18">
        <v>231</v>
      </c>
      <c r="D265">
        <v>147</v>
      </c>
      <c r="E265">
        <v>3</v>
      </c>
      <c r="F265">
        <v>59</v>
      </c>
      <c r="G265" s="21">
        <f t="shared" si="116"/>
        <v>209</v>
      </c>
      <c r="H265" s="20"/>
      <c r="I265" s="18">
        <v>521</v>
      </c>
      <c r="J265">
        <v>334</v>
      </c>
      <c r="K265">
        <v>3</v>
      </c>
      <c r="L265">
        <v>129</v>
      </c>
      <c r="M265" s="21">
        <f t="shared" si="117"/>
        <v>466</v>
      </c>
      <c r="N265" s="20"/>
      <c r="O265" s="18">
        <f t="shared" si="118"/>
        <v>752</v>
      </c>
      <c r="P265">
        <f>D265+J264</f>
        <v>263</v>
      </c>
      <c r="Q265">
        <f t="shared" si="120"/>
        <v>6</v>
      </c>
      <c r="R265">
        <f t="shared" si="121"/>
        <v>188</v>
      </c>
      <c r="S265" s="21">
        <f t="shared" si="122"/>
        <v>675</v>
      </c>
    </row>
    <row r="266" spans="2:19" ht="12.75">
      <c r="B266" t="s">
        <v>233</v>
      </c>
      <c r="C266" s="18">
        <v>23</v>
      </c>
      <c r="D266">
        <v>49</v>
      </c>
      <c r="E266">
        <v>0</v>
      </c>
      <c r="F266">
        <v>20</v>
      </c>
      <c r="G266" s="21">
        <f t="shared" si="116"/>
        <v>69</v>
      </c>
      <c r="H266" s="20"/>
      <c r="I266" s="18">
        <v>58</v>
      </c>
      <c r="J266">
        <v>109</v>
      </c>
      <c r="K266">
        <v>0</v>
      </c>
      <c r="L266">
        <v>41</v>
      </c>
      <c r="M266" s="21">
        <f t="shared" si="117"/>
        <v>150</v>
      </c>
      <c r="N266" s="20"/>
      <c r="O266" s="18">
        <f t="shared" si="118"/>
        <v>81</v>
      </c>
      <c r="P266">
        <f>D266+J265</f>
        <v>383</v>
      </c>
      <c r="Q266">
        <f t="shared" si="120"/>
        <v>0</v>
      </c>
      <c r="R266">
        <f t="shared" si="121"/>
        <v>61</v>
      </c>
      <c r="S266" s="21">
        <f t="shared" si="122"/>
        <v>219</v>
      </c>
    </row>
    <row r="267" spans="2:19" ht="12.75">
      <c r="B267" t="s">
        <v>234</v>
      </c>
      <c r="C267" s="18">
        <v>50</v>
      </c>
      <c r="D267">
        <v>52</v>
      </c>
      <c r="E267">
        <v>0</v>
      </c>
      <c r="F267">
        <v>27</v>
      </c>
      <c r="G267" s="21">
        <f t="shared" si="116"/>
        <v>79</v>
      </c>
      <c r="H267" s="20"/>
      <c r="I267" s="18">
        <v>76</v>
      </c>
      <c r="J267">
        <v>78</v>
      </c>
      <c r="K267">
        <v>1</v>
      </c>
      <c r="L267">
        <v>56</v>
      </c>
      <c r="M267" s="21">
        <f t="shared" si="117"/>
        <v>135</v>
      </c>
      <c r="N267" s="20"/>
      <c r="O267" s="18">
        <f t="shared" si="118"/>
        <v>126</v>
      </c>
      <c r="P267">
        <f>D267+J266</f>
        <v>161</v>
      </c>
      <c r="Q267">
        <f t="shared" si="120"/>
        <v>1</v>
      </c>
      <c r="R267">
        <f t="shared" si="121"/>
        <v>83</v>
      </c>
      <c r="S267" s="21">
        <f t="shared" si="122"/>
        <v>214</v>
      </c>
    </row>
    <row r="268" spans="1:19" s="2" customFormat="1" ht="12.75">
      <c r="A268" s="22"/>
      <c r="B268" s="23" t="s">
        <v>25</v>
      </c>
      <c r="C268" s="24">
        <v>4898</v>
      </c>
      <c r="D268" s="25">
        <f>SUM(D255:D267)</f>
        <v>3237</v>
      </c>
      <c r="E268" s="25">
        <f>SUM(E255:E267)</f>
        <v>57</v>
      </c>
      <c r="F268" s="25">
        <f>SUM(F255:F267)</f>
        <v>1929</v>
      </c>
      <c r="G268" s="25">
        <f>SUM(G255:G267)</f>
        <v>5223</v>
      </c>
      <c r="H268" s="21"/>
      <c r="I268" s="24">
        <f>SUM(I255:I267)</f>
        <v>6282</v>
      </c>
      <c r="J268" s="25">
        <f>SUM(J255:J267)</f>
        <v>3582</v>
      </c>
      <c r="K268" s="25">
        <f>SUM(K255:K267)</f>
        <v>43</v>
      </c>
      <c r="L268" s="25">
        <f>SUM(L255:L267)</f>
        <v>1670</v>
      </c>
      <c r="M268" s="25">
        <f>SUM(M255:M267)</f>
        <v>5295</v>
      </c>
      <c r="N268" s="21"/>
      <c r="O268" s="24">
        <f t="shared" si="118"/>
        <v>11180</v>
      </c>
      <c r="P268" s="25">
        <f>D268+J268</f>
        <v>6819</v>
      </c>
      <c r="Q268" s="25">
        <f t="shared" si="120"/>
        <v>100</v>
      </c>
      <c r="R268" s="25">
        <f t="shared" si="121"/>
        <v>3599</v>
      </c>
      <c r="S268" s="25">
        <f t="shared" si="122"/>
        <v>10518</v>
      </c>
    </row>
    <row r="269" spans="1:19" ht="12.75">
      <c r="A269" s="1" t="s">
        <v>235</v>
      </c>
      <c r="C269" s="18"/>
      <c r="G269" s="21"/>
      <c r="H269" s="20"/>
      <c r="I269" s="18"/>
      <c r="M269" s="21"/>
      <c r="N269" s="20"/>
      <c r="O269" s="18"/>
      <c r="S269" s="21"/>
    </row>
    <row r="270" spans="2:19" ht="12.75">
      <c r="B270" t="s">
        <v>11</v>
      </c>
      <c r="C270" s="18">
        <v>9487</v>
      </c>
      <c r="D270">
        <v>3469</v>
      </c>
      <c r="E270">
        <v>78</v>
      </c>
      <c r="F270">
        <v>2885</v>
      </c>
      <c r="G270" s="21">
        <f aca="true" t="shared" si="123" ref="G270:G283">SUM(D270:F270)</f>
        <v>6432</v>
      </c>
      <c r="H270" s="20"/>
      <c r="I270" s="18">
        <v>2818</v>
      </c>
      <c r="J270">
        <v>232</v>
      </c>
      <c r="K270">
        <v>10</v>
      </c>
      <c r="L270">
        <v>152</v>
      </c>
      <c r="M270" s="21">
        <f aca="true" t="shared" si="124" ref="M270:M283">SUM(J270:L270)</f>
        <v>394</v>
      </c>
      <c r="N270" s="20"/>
      <c r="O270" s="18">
        <f aca="true" t="shared" si="125" ref="O270:O284">C270+I270</f>
        <v>12305</v>
      </c>
      <c r="P270">
        <f aca="true" t="shared" si="126" ref="P270:P284">D270+J270</f>
        <v>3701</v>
      </c>
      <c r="Q270">
        <f aca="true" t="shared" si="127" ref="Q270:Q284">E270+K270</f>
        <v>88</v>
      </c>
      <c r="R270">
        <f aca="true" t="shared" si="128" ref="R270:R284">F270+L270</f>
        <v>3037</v>
      </c>
      <c r="S270" s="21">
        <f aca="true" t="shared" si="129" ref="S270:S284">G270+M270</f>
        <v>6826</v>
      </c>
    </row>
    <row r="271" spans="2:19" ht="12.75">
      <c r="B271" t="s">
        <v>236</v>
      </c>
      <c r="C271" s="18">
        <v>1434</v>
      </c>
      <c r="D271">
        <v>603</v>
      </c>
      <c r="E271">
        <v>20</v>
      </c>
      <c r="F271">
        <v>405</v>
      </c>
      <c r="G271" s="21">
        <f t="shared" si="123"/>
        <v>1028</v>
      </c>
      <c r="H271" s="20"/>
      <c r="I271" s="18">
        <v>1445</v>
      </c>
      <c r="J271">
        <v>114</v>
      </c>
      <c r="K271">
        <v>2</v>
      </c>
      <c r="L271">
        <v>71</v>
      </c>
      <c r="M271" s="21">
        <f t="shared" si="124"/>
        <v>187</v>
      </c>
      <c r="N271" s="20"/>
      <c r="O271" s="18">
        <f t="shared" si="125"/>
        <v>2879</v>
      </c>
      <c r="P271">
        <f t="shared" si="126"/>
        <v>717</v>
      </c>
      <c r="Q271">
        <f t="shared" si="127"/>
        <v>22</v>
      </c>
      <c r="R271">
        <f t="shared" si="128"/>
        <v>476</v>
      </c>
      <c r="S271" s="21">
        <f t="shared" si="129"/>
        <v>1215</v>
      </c>
    </row>
    <row r="272" spans="2:19" ht="12.75">
      <c r="B272" t="s">
        <v>46</v>
      </c>
      <c r="C272" s="18">
        <v>575</v>
      </c>
      <c r="D272">
        <v>276</v>
      </c>
      <c r="E272">
        <v>6</v>
      </c>
      <c r="F272">
        <v>175</v>
      </c>
      <c r="G272" s="21">
        <f t="shared" si="123"/>
        <v>457</v>
      </c>
      <c r="H272" s="20"/>
      <c r="I272" s="18">
        <v>595</v>
      </c>
      <c r="J272">
        <v>23</v>
      </c>
      <c r="K272">
        <v>0</v>
      </c>
      <c r="L272">
        <v>8</v>
      </c>
      <c r="M272" s="21">
        <f t="shared" si="124"/>
        <v>31</v>
      </c>
      <c r="N272" s="20"/>
      <c r="O272" s="18">
        <f t="shared" si="125"/>
        <v>1170</v>
      </c>
      <c r="P272">
        <f t="shared" si="126"/>
        <v>299</v>
      </c>
      <c r="Q272">
        <f t="shared" si="127"/>
        <v>6</v>
      </c>
      <c r="R272">
        <f t="shared" si="128"/>
        <v>183</v>
      </c>
      <c r="S272" s="21">
        <f t="shared" si="129"/>
        <v>488</v>
      </c>
    </row>
    <row r="273" spans="2:19" ht="12.75">
      <c r="B273" t="s">
        <v>237</v>
      </c>
      <c r="C273" s="18">
        <v>1087</v>
      </c>
      <c r="D273">
        <v>787</v>
      </c>
      <c r="E273">
        <v>16</v>
      </c>
      <c r="F273">
        <v>572</v>
      </c>
      <c r="G273" s="21">
        <f t="shared" si="123"/>
        <v>1375</v>
      </c>
      <c r="H273" s="20"/>
      <c r="I273" s="18">
        <v>752</v>
      </c>
      <c r="J273">
        <v>61</v>
      </c>
      <c r="K273">
        <v>1</v>
      </c>
      <c r="L273">
        <v>44</v>
      </c>
      <c r="M273" s="21">
        <f t="shared" si="124"/>
        <v>106</v>
      </c>
      <c r="N273" s="20"/>
      <c r="O273" s="18">
        <f t="shared" si="125"/>
        <v>1839</v>
      </c>
      <c r="P273">
        <f t="shared" si="126"/>
        <v>848</v>
      </c>
      <c r="Q273">
        <f t="shared" si="127"/>
        <v>17</v>
      </c>
      <c r="R273">
        <f t="shared" si="128"/>
        <v>616</v>
      </c>
      <c r="S273" s="21">
        <f t="shared" si="129"/>
        <v>1481</v>
      </c>
    </row>
    <row r="274" spans="2:19" ht="12.75">
      <c r="B274" t="s">
        <v>238</v>
      </c>
      <c r="C274" s="18">
        <v>635</v>
      </c>
      <c r="D274">
        <v>464</v>
      </c>
      <c r="E274">
        <v>6</v>
      </c>
      <c r="F274">
        <v>301</v>
      </c>
      <c r="G274" s="21">
        <f t="shared" si="123"/>
        <v>771</v>
      </c>
      <c r="H274" s="20"/>
      <c r="I274" s="18">
        <v>149</v>
      </c>
      <c r="J274">
        <v>43</v>
      </c>
      <c r="K274">
        <v>0</v>
      </c>
      <c r="L274">
        <v>8</v>
      </c>
      <c r="M274" s="21">
        <f t="shared" si="124"/>
        <v>51</v>
      </c>
      <c r="N274" s="20"/>
      <c r="O274" s="18">
        <f t="shared" si="125"/>
        <v>784</v>
      </c>
      <c r="P274">
        <f t="shared" si="126"/>
        <v>507</v>
      </c>
      <c r="Q274">
        <f t="shared" si="127"/>
        <v>6</v>
      </c>
      <c r="R274">
        <f t="shared" si="128"/>
        <v>309</v>
      </c>
      <c r="S274" s="21">
        <f t="shared" si="129"/>
        <v>822</v>
      </c>
    </row>
    <row r="275" spans="2:19" ht="12.75">
      <c r="B275" t="s">
        <v>239</v>
      </c>
      <c r="C275" s="18">
        <v>720</v>
      </c>
      <c r="D275">
        <v>276</v>
      </c>
      <c r="E275">
        <v>11</v>
      </c>
      <c r="F275">
        <v>215</v>
      </c>
      <c r="G275" s="21">
        <f t="shared" si="123"/>
        <v>502</v>
      </c>
      <c r="H275" s="20"/>
      <c r="I275" s="18">
        <v>1912</v>
      </c>
      <c r="J275">
        <v>136</v>
      </c>
      <c r="K275">
        <v>3</v>
      </c>
      <c r="L275">
        <v>79</v>
      </c>
      <c r="M275" s="21">
        <f t="shared" si="124"/>
        <v>218</v>
      </c>
      <c r="N275" s="20"/>
      <c r="O275" s="18">
        <f t="shared" si="125"/>
        <v>2632</v>
      </c>
      <c r="P275">
        <f t="shared" si="126"/>
        <v>412</v>
      </c>
      <c r="Q275">
        <f t="shared" si="127"/>
        <v>14</v>
      </c>
      <c r="R275">
        <f t="shared" si="128"/>
        <v>294</v>
      </c>
      <c r="S275" s="21">
        <f t="shared" si="129"/>
        <v>720</v>
      </c>
    </row>
    <row r="276" spans="2:19" ht="12.75">
      <c r="B276" t="s">
        <v>240</v>
      </c>
      <c r="C276" s="18">
        <v>273</v>
      </c>
      <c r="D276">
        <v>88</v>
      </c>
      <c r="E276">
        <v>3</v>
      </c>
      <c r="F276">
        <v>64</v>
      </c>
      <c r="G276" s="21">
        <f t="shared" si="123"/>
        <v>155</v>
      </c>
      <c r="H276" s="20"/>
      <c r="I276" s="18">
        <v>474</v>
      </c>
      <c r="J276">
        <v>14</v>
      </c>
      <c r="K276">
        <v>0</v>
      </c>
      <c r="L276">
        <v>3</v>
      </c>
      <c r="M276" s="21">
        <f t="shared" si="124"/>
        <v>17</v>
      </c>
      <c r="N276" s="20"/>
      <c r="O276" s="18">
        <f t="shared" si="125"/>
        <v>747</v>
      </c>
      <c r="P276">
        <f t="shared" si="126"/>
        <v>102</v>
      </c>
      <c r="Q276">
        <f t="shared" si="127"/>
        <v>3</v>
      </c>
      <c r="R276">
        <f t="shared" si="128"/>
        <v>67</v>
      </c>
      <c r="S276" s="21">
        <f t="shared" si="129"/>
        <v>172</v>
      </c>
    </row>
    <row r="277" spans="2:19" ht="12.75">
      <c r="B277" t="s">
        <v>241</v>
      </c>
      <c r="C277" s="18">
        <v>859</v>
      </c>
      <c r="D277">
        <v>623</v>
      </c>
      <c r="E277">
        <v>13</v>
      </c>
      <c r="F277">
        <v>379</v>
      </c>
      <c r="G277" s="21">
        <f t="shared" si="123"/>
        <v>1015</v>
      </c>
      <c r="H277" s="20"/>
      <c r="I277" s="18">
        <v>563</v>
      </c>
      <c r="J277">
        <v>43</v>
      </c>
      <c r="K277">
        <v>0</v>
      </c>
      <c r="L277">
        <v>11</v>
      </c>
      <c r="M277" s="21">
        <f t="shared" si="124"/>
        <v>54</v>
      </c>
      <c r="N277" s="20"/>
      <c r="O277" s="18">
        <f t="shared" si="125"/>
        <v>1422</v>
      </c>
      <c r="P277">
        <f t="shared" si="126"/>
        <v>666</v>
      </c>
      <c r="Q277">
        <f t="shared" si="127"/>
        <v>13</v>
      </c>
      <c r="R277">
        <f t="shared" si="128"/>
        <v>390</v>
      </c>
      <c r="S277" s="21">
        <f t="shared" si="129"/>
        <v>1069</v>
      </c>
    </row>
    <row r="278" spans="2:19" ht="12.75">
      <c r="B278" t="s">
        <v>242</v>
      </c>
      <c r="C278" s="18">
        <v>1792</v>
      </c>
      <c r="D278">
        <v>970</v>
      </c>
      <c r="E278">
        <v>15</v>
      </c>
      <c r="F278">
        <v>615</v>
      </c>
      <c r="G278" s="21">
        <f t="shared" si="123"/>
        <v>1600</v>
      </c>
      <c r="H278" s="20"/>
      <c r="I278" s="18">
        <v>1905</v>
      </c>
      <c r="J278">
        <v>135</v>
      </c>
      <c r="K278">
        <v>6</v>
      </c>
      <c r="L278">
        <v>138</v>
      </c>
      <c r="M278" s="21">
        <f t="shared" si="124"/>
        <v>279</v>
      </c>
      <c r="N278" s="20"/>
      <c r="O278" s="18">
        <f t="shared" si="125"/>
        <v>3697</v>
      </c>
      <c r="P278">
        <f t="shared" si="126"/>
        <v>1105</v>
      </c>
      <c r="Q278">
        <f t="shared" si="127"/>
        <v>21</v>
      </c>
      <c r="R278">
        <f t="shared" si="128"/>
        <v>753</v>
      </c>
      <c r="S278" s="21">
        <f t="shared" si="129"/>
        <v>1879</v>
      </c>
    </row>
    <row r="279" spans="2:19" ht="12.75">
      <c r="B279" t="s">
        <v>243</v>
      </c>
      <c r="C279" s="18">
        <v>122</v>
      </c>
      <c r="D279">
        <v>51</v>
      </c>
      <c r="E279">
        <v>2</v>
      </c>
      <c r="F279">
        <v>38</v>
      </c>
      <c r="G279" s="21">
        <f t="shared" si="123"/>
        <v>91</v>
      </c>
      <c r="H279" s="20"/>
      <c r="I279" s="18">
        <v>277</v>
      </c>
      <c r="J279">
        <v>6</v>
      </c>
      <c r="K279">
        <v>1</v>
      </c>
      <c r="L279">
        <v>7</v>
      </c>
      <c r="M279" s="21">
        <f t="shared" si="124"/>
        <v>14</v>
      </c>
      <c r="N279" s="20"/>
      <c r="O279" s="18">
        <f t="shared" si="125"/>
        <v>399</v>
      </c>
      <c r="P279">
        <f t="shared" si="126"/>
        <v>57</v>
      </c>
      <c r="Q279">
        <f t="shared" si="127"/>
        <v>3</v>
      </c>
      <c r="R279">
        <f t="shared" si="128"/>
        <v>45</v>
      </c>
      <c r="S279" s="21">
        <f t="shared" si="129"/>
        <v>105</v>
      </c>
    </row>
    <row r="280" spans="2:19" ht="12.75">
      <c r="B280" t="s">
        <v>244</v>
      </c>
      <c r="C280" s="18">
        <v>167</v>
      </c>
      <c r="D280">
        <v>66</v>
      </c>
      <c r="E280">
        <v>1</v>
      </c>
      <c r="F280">
        <v>42</v>
      </c>
      <c r="G280" s="21">
        <f t="shared" si="123"/>
        <v>109</v>
      </c>
      <c r="H280" s="20"/>
      <c r="I280" s="18">
        <v>342</v>
      </c>
      <c r="J280">
        <v>9</v>
      </c>
      <c r="K280">
        <v>1</v>
      </c>
      <c r="L280">
        <v>11</v>
      </c>
      <c r="M280" s="21">
        <f t="shared" si="124"/>
        <v>21</v>
      </c>
      <c r="N280" s="20"/>
      <c r="O280" s="18">
        <f t="shared" si="125"/>
        <v>509</v>
      </c>
      <c r="P280">
        <f t="shared" si="126"/>
        <v>75</v>
      </c>
      <c r="Q280">
        <f t="shared" si="127"/>
        <v>2</v>
      </c>
      <c r="R280">
        <f t="shared" si="128"/>
        <v>53</v>
      </c>
      <c r="S280" s="21">
        <f t="shared" si="129"/>
        <v>130</v>
      </c>
    </row>
    <row r="281" spans="2:19" ht="12.75">
      <c r="B281" t="s">
        <v>245</v>
      </c>
      <c r="C281" s="18">
        <v>357</v>
      </c>
      <c r="D281">
        <v>67</v>
      </c>
      <c r="E281">
        <v>0</v>
      </c>
      <c r="F281">
        <v>44</v>
      </c>
      <c r="G281" s="21">
        <f t="shared" si="123"/>
        <v>111</v>
      </c>
      <c r="H281" s="20"/>
      <c r="I281" s="18">
        <v>488</v>
      </c>
      <c r="J281">
        <v>3</v>
      </c>
      <c r="K281">
        <v>0</v>
      </c>
      <c r="L281">
        <v>2</v>
      </c>
      <c r="M281" s="21">
        <f t="shared" si="124"/>
        <v>5</v>
      </c>
      <c r="N281" s="20"/>
      <c r="O281" s="18">
        <f t="shared" si="125"/>
        <v>845</v>
      </c>
      <c r="P281">
        <f t="shared" si="126"/>
        <v>70</v>
      </c>
      <c r="Q281">
        <f t="shared" si="127"/>
        <v>0</v>
      </c>
      <c r="R281">
        <f t="shared" si="128"/>
        <v>46</v>
      </c>
      <c r="S281" s="21">
        <f t="shared" si="129"/>
        <v>116</v>
      </c>
    </row>
    <row r="282" spans="2:19" ht="12.75">
      <c r="B282" t="s">
        <v>246</v>
      </c>
      <c r="C282" s="18">
        <v>535</v>
      </c>
      <c r="D282">
        <v>62</v>
      </c>
      <c r="E282">
        <v>2</v>
      </c>
      <c r="F282">
        <v>56</v>
      </c>
      <c r="G282" s="21">
        <f t="shared" si="123"/>
        <v>120</v>
      </c>
      <c r="H282" s="20"/>
      <c r="I282" s="18">
        <v>1768</v>
      </c>
      <c r="J282">
        <v>24</v>
      </c>
      <c r="K282">
        <v>1</v>
      </c>
      <c r="L282">
        <v>20</v>
      </c>
      <c r="M282" s="21">
        <f t="shared" si="124"/>
        <v>45</v>
      </c>
      <c r="N282" s="20"/>
      <c r="O282" s="18">
        <f t="shared" si="125"/>
        <v>2303</v>
      </c>
      <c r="P282">
        <f t="shared" si="126"/>
        <v>86</v>
      </c>
      <c r="Q282">
        <f t="shared" si="127"/>
        <v>3</v>
      </c>
      <c r="R282">
        <f t="shared" si="128"/>
        <v>76</v>
      </c>
      <c r="S282" s="21">
        <f t="shared" si="129"/>
        <v>165</v>
      </c>
    </row>
    <row r="283" spans="2:19" ht="12.75">
      <c r="B283" t="s">
        <v>247</v>
      </c>
      <c r="C283" s="18">
        <v>151</v>
      </c>
      <c r="D283">
        <v>92</v>
      </c>
      <c r="E283">
        <v>1</v>
      </c>
      <c r="F283">
        <v>34</v>
      </c>
      <c r="G283" s="21">
        <f t="shared" si="123"/>
        <v>127</v>
      </c>
      <c r="H283" s="20"/>
      <c r="I283" s="18">
        <v>389</v>
      </c>
      <c r="J283">
        <v>3</v>
      </c>
      <c r="K283">
        <v>0</v>
      </c>
      <c r="L283">
        <v>3</v>
      </c>
      <c r="M283" s="21">
        <f t="shared" si="124"/>
        <v>6</v>
      </c>
      <c r="N283" s="20"/>
      <c r="O283" s="18">
        <f t="shared" si="125"/>
        <v>540</v>
      </c>
      <c r="P283">
        <f t="shared" si="126"/>
        <v>95</v>
      </c>
      <c r="Q283">
        <f t="shared" si="127"/>
        <v>1</v>
      </c>
      <c r="R283">
        <f t="shared" si="128"/>
        <v>37</v>
      </c>
      <c r="S283" s="21">
        <f t="shared" si="129"/>
        <v>133</v>
      </c>
    </row>
    <row r="284" spans="1:19" s="2" customFormat="1" ht="12.75">
      <c r="A284" s="22"/>
      <c r="B284" s="23" t="s">
        <v>25</v>
      </c>
      <c r="C284" s="24">
        <v>18194</v>
      </c>
      <c r="D284" s="25">
        <f>SUM(D270:D283)</f>
        <v>7894</v>
      </c>
      <c r="E284" s="25">
        <f>SUM(E270:E283)</f>
        <v>174</v>
      </c>
      <c r="F284" s="25">
        <f>SUM(F270:F283)</f>
        <v>5825</v>
      </c>
      <c r="G284" s="25">
        <f>SUM(G270:G283)</f>
        <v>13893</v>
      </c>
      <c r="H284" s="21"/>
      <c r="I284" s="24">
        <f>SUM(I270:I283)</f>
        <v>13877</v>
      </c>
      <c r="J284" s="25">
        <f>SUM(J270:J283)</f>
        <v>846</v>
      </c>
      <c r="K284" s="25">
        <f>SUM(K270:K283)</f>
        <v>25</v>
      </c>
      <c r="L284" s="25">
        <f>SUM(L270:L283)</f>
        <v>557</v>
      </c>
      <c r="M284" s="25">
        <f>SUM(M270:M283)</f>
        <v>1428</v>
      </c>
      <c r="N284" s="21"/>
      <c r="O284" s="24">
        <f t="shared" si="125"/>
        <v>32071</v>
      </c>
      <c r="P284" s="25">
        <f t="shared" si="126"/>
        <v>8740</v>
      </c>
      <c r="Q284" s="25">
        <f t="shared" si="127"/>
        <v>199</v>
      </c>
      <c r="R284" s="25">
        <f t="shared" si="128"/>
        <v>6382</v>
      </c>
      <c r="S284" s="25">
        <f t="shared" si="129"/>
        <v>15321</v>
      </c>
    </row>
    <row r="285" spans="1:19" ht="12.75">
      <c r="A285" s="1" t="s">
        <v>248</v>
      </c>
      <c r="C285" s="18"/>
      <c r="G285" s="21"/>
      <c r="H285" s="20"/>
      <c r="I285" s="18"/>
      <c r="M285" s="21"/>
      <c r="N285" s="20"/>
      <c r="O285" s="18"/>
      <c r="S285" s="21"/>
    </row>
    <row r="286" spans="2:19" ht="12.75">
      <c r="B286" t="s">
        <v>11</v>
      </c>
      <c r="C286" s="18">
        <v>25947</v>
      </c>
      <c r="D286">
        <v>8069</v>
      </c>
      <c r="E286">
        <v>122</v>
      </c>
      <c r="F286">
        <v>4416</v>
      </c>
      <c r="G286" s="21">
        <f aca="true" t="shared" si="130" ref="G286:G304">SUM(D286:F286)</f>
        <v>12607</v>
      </c>
      <c r="H286" s="20"/>
      <c r="I286" s="18">
        <v>2204</v>
      </c>
      <c r="J286">
        <v>494</v>
      </c>
      <c r="K286">
        <v>7</v>
      </c>
      <c r="L286">
        <v>548</v>
      </c>
      <c r="M286" s="21">
        <f aca="true" t="shared" si="131" ref="M286:M304">SUM(J286:L286)</f>
        <v>1049</v>
      </c>
      <c r="N286" s="20"/>
      <c r="O286" s="18">
        <f aca="true" t="shared" si="132" ref="O286:O305">C286+I286</f>
        <v>28151</v>
      </c>
      <c r="P286">
        <f aca="true" t="shared" si="133" ref="P286:P305">D286+J286</f>
        <v>8563</v>
      </c>
      <c r="Q286">
        <f aca="true" t="shared" si="134" ref="Q286:Q305">E286+K286</f>
        <v>129</v>
      </c>
      <c r="R286">
        <f aca="true" t="shared" si="135" ref="R286:R305">F286+L286</f>
        <v>4964</v>
      </c>
      <c r="S286" s="21">
        <f aca="true" t="shared" si="136" ref="S286:S305">G286+M286</f>
        <v>13656</v>
      </c>
    </row>
    <row r="287" spans="2:19" ht="12.75">
      <c r="B287" t="s">
        <v>249</v>
      </c>
      <c r="C287" s="18">
        <v>2341</v>
      </c>
      <c r="D287">
        <v>1331</v>
      </c>
      <c r="E287">
        <v>32</v>
      </c>
      <c r="F287">
        <v>705</v>
      </c>
      <c r="G287" s="21">
        <f t="shared" si="130"/>
        <v>2068</v>
      </c>
      <c r="H287" s="20"/>
      <c r="I287" s="18">
        <v>2477</v>
      </c>
      <c r="J287">
        <v>541</v>
      </c>
      <c r="K287">
        <v>7</v>
      </c>
      <c r="L287">
        <v>223</v>
      </c>
      <c r="M287" s="21">
        <f t="shared" si="131"/>
        <v>771</v>
      </c>
      <c r="N287" s="20"/>
      <c r="O287" s="18">
        <f t="shared" si="132"/>
        <v>4818</v>
      </c>
      <c r="P287">
        <f t="shared" si="133"/>
        <v>1872</v>
      </c>
      <c r="Q287">
        <f t="shared" si="134"/>
        <v>39</v>
      </c>
      <c r="R287">
        <f t="shared" si="135"/>
        <v>928</v>
      </c>
      <c r="S287" s="21">
        <f t="shared" si="136"/>
        <v>2839</v>
      </c>
    </row>
    <row r="288" spans="2:19" ht="12.75">
      <c r="B288" t="s">
        <v>250</v>
      </c>
      <c r="C288" s="18">
        <v>1342</v>
      </c>
      <c r="D288">
        <v>950</v>
      </c>
      <c r="E288">
        <v>14</v>
      </c>
      <c r="F288">
        <v>569</v>
      </c>
      <c r="G288" s="21">
        <f t="shared" si="130"/>
        <v>1533</v>
      </c>
      <c r="H288" s="20"/>
      <c r="I288" s="18">
        <v>951</v>
      </c>
      <c r="J288">
        <v>252</v>
      </c>
      <c r="K288">
        <v>7</v>
      </c>
      <c r="L288">
        <v>128</v>
      </c>
      <c r="M288" s="21">
        <f t="shared" si="131"/>
        <v>387</v>
      </c>
      <c r="N288" s="20"/>
      <c r="O288" s="18">
        <f t="shared" si="132"/>
        <v>2293</v>
      </c>
      <c r="P288">
        <f t="shared" si="133"/>
        <v>1202</v>
      </c>
      <c r="Q288">
        <f t="shared" si="134"/>
        <v>21</v>
      </c>
      <c r="R288">
        <f t="shared" si="135"/>
        <v>697</v>
      </c>
      <c r="S288" s="21">
        <f t="shared" si="136"/>
        <v>1920</v>
      </c>
    </row>
    <row r="289" spans="2:19" ht="12.75">
      <c r="B289" t="s">
        <v>251</v>
      </c>
      <c r="C289" s="18">
        <v>1118</v>
      </c>
      <c r="D289">
        <v>967</v>
      </c>
      <c r="E289">
        <v>22</v>
      </c>
      <c r="F289">
        <v>506</v>
      </c>
      <c r="G289" s="21">
        <f t="shared" si="130"/>
        <v>1495</v>
      </c>
      <c r="H289" s="20"/>
      <c r="I289" s="18">
        <v>974</v>
      </c>
      <c r="J289">
        <v>487</v>
      </c>
      <c r="K289">
        <v>7</v>
      </c>
      <c r="L289">
        <v>181</v>
      </c>
      <c r="M289" s="21">
        <f t="shared" si="131"/>
        <v>675</v>
      </c>
      <c r="N289" s="20"/>
      <c r="O289" s="18">
        <f t="shared" si="132"/>
        <v>2092</v>
      </c>
      <c r="P289">
        <f t="shared" si="133"/>
        <v>1454</v>
      </c>
      <c r="Q289">
        <f t="shared" si="134"/>
        <v>29</v>
      </c>
      <c r="R289">
        <f t="shared" si="135"/>
        <v>687</v>
      </c>
      <c r="S289" s="21">
        <f t="shared" si="136"/>
        <v>2170</v>
      </c>
    </row>
    <row r="290" spans="2:19" ht="12.75">
      <c r="B290" t="s">
        <v>252</v>
      </c>
      <c r="C290" s="18">
        <v>521</v>
      </c>
      <c r="D290">
        <v>310</v>
      </c>
      <c r="E290">
        <v>5</v>
      </c>
      <c r="F290">
        <v>116</v>
      </c>
      <c r="G290" s="21">
        <f t="shared" si="130"/>
        <v>431</v>
      </c>
      <c r="H290" s="20"/>
      <c r="I290" s="18">
        <v>596</v>
      </c>
      <c r="J290">
        <v>191</v>
      </c>
      <c r="K290">
        <v>0</v>
      </c>
      <c r="L290">
        <v>64</v>
      </c>
      <c r="M290" s="21">
        <f t="shared" si="131"/>
        <v>255</v>
      </c>
      <c r="N290" s="20"/>
      <c r="O290" s="18">
        <f t="shared" si="132"/>
        <v>1117</v>
      </c>
      <c r="P290">
        <f t="shared" si="133"/>
        <v>501</v>
      </c>
      <c r="Q290">
        <f t="shared" si="134"/>
        <v>5</v>
      </c>
      <c r="R290">
        <f t="shared" si="135"/>
        <v>180</v>
      </c>
      <c r="S290" s="21">
        <f t="shared" si="136"/>
        <v>686</v>
      </c>
    </row>
    <row r="291" spans="2:19" ht="12.75">
      <c r="B291" t="s">
        <v>253</v>
      </c>
      <c r="C291" s="18">
        <v>466</v>
      </c>
      <c r="D291">
        <v>186</v>
      </c>
      <c r="E291">
        <v>6</v>
      </c>
      <c r="F291">
        <v>109</v>
      </c>
      <c r="G291" s="21">
        <f t="shared" si="130"/>
        <v>301</v>
      </c>
      <c r="H291" s="20"/>
      <c r="I291" s="18">
        <v>360</v>
      </c>
      <c r="J291">
        <v>172</v>
      </c>
      <c r="K291">
        <v>0</v>
      </c>
      <c r="L291">
        <v>62</v>
      </c>
      <c r="M291" s="21">
        <f t="shared" si="131"/>
        <v>234</v>
      </c>
      <c r="N291" s="20"/>
      <c r="O291" s="18">
        <f t="shared" si="132"/>
        <v>826</v>
      </c>
      <c r="P291">
        <f t="shared" si="133"/>
        <v>358</v>
      </c>
      <c r="Q291">
        <f t="shared" si="134"/>
        <v>6</v>
      </c>
      <c r="R291">
        <f t="shared" si="135"/>
        <v>171</v>
      </c>
      <c r="S291" s="21">
        <f t="shared" si="136"/>
        <v>535</v>
      </c>
    </row>
    <row r="292" spans="2:19" ht="12.75">
      <c r="B292" t="s">
        <v>254</v>
      </c>
      <c r="C292" s="18">
        <v>2059</v>
      </c>
      <c r="D292">
        <v>1458</v>
      </c>
      <c r="E292">
        <v>29</v>
      </c>
      <c r="F292">
        <v>806</v>
      </c>
      <c r="G292" s="21">
        <f t="shared" si="130"/>
        <v>2293</v>
      </c>
      <c r="H292" s="20"/>
      <c r="I292" s="18">
        <v>2874</v>
      </c>
      <c r="J292">
        <v>546</v>
      </c>
      <c r="K292">
        <v>12</v>
      </c>
      <c r="L292">
        <v>253</v>
      </c>
      <c r="M292" s="21">
        <f t="shared" si="131"/>
        <v>811</v>
      </c>
      <c r="N292" s="20"/>
      <c r="O292" s="18">
        <f t="shared" si="132"/>
        <v>4933</v>
      </c>
      <c r="P292">
        <f t="shared" si="133"/>
        <v>2004</v>
      </c>
      <c r="Q292">
        <f t="shared" si="134"/>
        <v>41</v>
      </c>
      <c r="R292">
        <f t="shared" si="135"/>
        <v>1059</v>
      </c>
      <c r="S292" s="21">
        <f t="shared" si="136"/>
        <v>3104</v>
      </c>
    </row>
    <row r="293" spans="2:19" ht="12.75">
      <c r="B293" t="s">
        <v>255</v>
      </c>
      <c r="C293" s="18">
        <v>588</v>
      </c>
      <c r="D293">
        <v>446</v>
      </c>
      <c r="E293">
        <v>7</v>
      </c>
      <c r="F293">
        <v>215</v>
      </c>
      <c r="G293" s="21">
        <f t="shared" si="130"/>
        <v>668</v>
      </c>
      <c r="H293" s="20"/>
      <c r="I293" s="18">
        <v>946</v>
      </c>
      <c r="J293">
        <v>256</v>
      </c>
      <c r="K293">
        <v>2</v>
      </c>
      <c r="L293">
        <v>100</v>
      </c>
      <c r="M293" s="21">
        <f t="shared" si="131"/>
        <v>358</v>
      </c>
      <c r="N293" s="20"/>
      <c r="O293" s="18">
        <f t="shared" si="132"/>
        <v>1534</v>
      </c>
      <c r="P293">
        <f t="shared" si="133"/>
        <v>702</v>
      </c>
      <c r="Q293">
        <f t="shared" si="134"/>
        <v>9</v>
      </c>
      <c r="R293">
        <f t="shared" si="135"/>
        <v>315</v>
      </c>
      <c r="S293" s="21">
        <f t="shared" si="136"/>
        <v>1026</v>
      </c>
    </row>
    <row r="294" spans="2:19" ht="12.75">
      <c r="B294" t="s">
        <v>104</v>
      </c>
      <c r="C294" s="18">
        <v>1117</v>
      </c>
      <c r="D294">
        <v>458</v>
      </c>
      <c r="E294">
        <v>6</v>
      </c>
      <c r="F294">
        <v>234</v>
      </c>
      <c r="G294" s="21">
        <f t="shared" si="130"/>
        <v>698</v>
      </c>
      <c r="H294" s="20"/>
      <c r="I294" s="18">
        <v>1778</v>
      </c>
      <c r="J294">
        <v>288</v>
      </c>
      <c r="K294">
        <v>5</v>
      </c>
      <c r="L294">
        <v>95</v>
      </c>
      <c r="M294" s="21">
        <f t="shared" si="131"/>
        <v>388</v>
      </c>
      <c r="N294" s="20"/>
      <c r="O294" s="18">
        <f t="shared" si="132"/>
        <v>2895</v>
      </c>
      <c r="P294">
        <f t="shared" si="133"/>
        <v>746</v>
      </c>
      <c r="Q294">
        <f t="shared" si="134"/>
        <v>11</v>
      </c>
      <c r="R294">
        <f t="shared" si="135"/>
        <v>329</v>
      </c>
      <c r="S294" s="21">
        <f t="shared" si="136"/>
        <v>1086</v>
      </c>
    </row>
    <row r="295" spans="2:19" ht="12.75">
      <c r="B295" t="s">
        <v>256</v>
      </c>
      <c r="C295" s="18">
        <v>1242</v>
      </c>
      <c r="D295">
        <v>561</v>
      </c>
      <c r="E295">
        <v>11</v>
      </c>
      <c r="F295">
        <v>415</v>
      </c>
      <c r="G295" s="21">
        <f t="shared" si="130"/>
        <v>987</v>
      </c>
      <c r="H295" s="20"/>
      <c r="I295" s="18">
        <v>893</v>
      </c>
      <c r="J295">
        <v>231</v>
      </c>
      <c r="K295">
        <v>3</v>
      </c>
      <c r="L295">
        <v>98</v>
      </c>
      <c r="M295" s="21">
        <f t="shared" si="131"/>
        <v>332</v>
      </c>
      <c r="N295" s="20"/>
      <c r="O295" s="18">
        <f t="shared" si="132"/>
        <v>2135</v>
      </c>
      <c r="P295">
        <f t="shared" si="133"/>
        <v>792</v>
      </c>
      <c r="Q295">
        <f t="shared" si="134"/>
        <v>14</v>
      </c>
      <c r="R295">
        <f t="shared" si="135"/>
        <v>513</v>
      </c>
      <c r="S295" s="21">
        <f t="shared" si="136"/>
        <v>1319</v>
      </c>
    </row>
    <row r="296" spans="2:19" ht="12.75">
      <c r="B296" t="s">
        <v>257</v>
      </c>
      <c r="C296" s="18">
        <v>2707</v>
      </c>
      <c r="D296">
        <v>2161</v>
      </c>
      <c r="E296">
        <v>49</v>
      </c>
      <c r="F296">
        <v>1157</v>
      </c>
      <c r="G296" s="21">
        <f t="shared" si="130"/>
        <v>3367</v>
      </c>
      <c r="H296" s="20"/>
      <c r="I296" s="18">
        <v>2528</v>
      </c>
      <c r="J296">
        <v>649</v>
      </c>
      <c r="K296">
        <v>13</v>
      </c>
      <c r="L296">
        <v>321</v>
      </c>
      <c r="M296" s="21">
        <f t="shared" si="131"/>
        <v>983</v>
      </c>
      <c r="N296" s="20"/>
      <c r="O296" s="18">
        <f t="shared" si="132"/>
        <v>5235</v>
      </c>
      <c r="P296">
        <f t="shared" si="133"/>
        <v>2810</v>
      </c>
      <c r="Q296">
        <f t="shared" si="134"/>
        <v>62</v>
      </c>
      <c r="R296">
        <f t="shared" si="135"/>
        <v>1478</v>
      </c>
      <c r="S296" s="21">
        <f t="shared" si="136"/>
        <v>4350</v>
      </c>
    </row>
    <row r="297" spans="2:19" ht="12.75">
      <c r="B297" t="s">
        <v>258</v>
      </c>
      <c r="C297" s="18">
        <v>509</v>
      </c>
      <c r="D297">
        <v>447</v>
      </c>
      <c r="E297">
        <v>8</v>
      </c>
      <c r="F297">
        <v>266</v>
      </c>
      <c r="G297" s="21">
        <f t="shared" si="130"/>
        <v>721</v>
      </c>
      <c r="H297" s="20"/>
      <c r="I297" s="18">
        <v>70</v>
      </c>
      <c r="J297">
        <v>12</v>
      </c>
      <c r="K297">
        <v>0</v>
      </c>
      <c r="L297">
        <v>8</v>
      </c>
      <c r="M297" s="21">
        <f t="shared" si="131"/>
        <v>20</v>
      </c>
      <c r="N297" s="20"/>
      <c r="O297" s="18">
        <f t="shared" si="132"/>
        <v>579</v>
      </c>
      <c r="P297">
        <f t="shared" si="133"/>
        <v>459</v>
      </c>
      <c r="Q297">
        <f t="shared" si="134"/>
        <v>8</v>
      </c>
      <c r="R297">
        <f t="shared" si="135"/>
        <v>274</v>
      </c>
      <c r="S297" s="21">
        <f t="shared" si="136"/>
        <v>741</v>
      </c>
    </row>
    <row r="298" spans="2:19" ht="12.75">
      <c r="B298" t="s">
        <v>259</v>
      </c>
      <c r="C298" s="18">
        <v>698</v>
      </c>
      <c r="D298">
        <v>295</v>
      </c>
      <c r="E298">
        <v>16</v>
      </c>
      <c r="F298">
        <v>253</v>
      </c>
      <c r="G298" s="21">
        <f t="shared" si="130"/>
        <v>564</v>
      </c>
      <c r="H298" s="20"/>
      <c r="I298" s="18">
        <v>1049</v>
      </c>
      <c r="J298">
        <v>179</v>
      </c>
      <c r="K298">
        <v>4</v>
      </c>
      <c r="L298">
        <v>81</v>
      </c>
      <c r="M298" s="21">
        <f t="shared" si="131"/>
        <v>264</v>
      </c>
      <c r="N298" s="20"/>
      <c r="O298" s="18">
        <f t="shared" si="132"/>
        <v>1747</v>
      </c>
      <c r="P298">
        <f t="shared" si="133"/>
        <v>474</v>
      </c>
      <c r="Q298">
        <f t="shared" si="134"/>
        <v>20</v>
      </c>
      <c r="R298">
        <f t="shared" si="135"/>
        <v>334</v>
      </c>
      <c r="S298" s="21">
        <f t="shared" si="136"/>
        <v>828</v>
      </c>
    </row>
    <row r="299" spans="2:19" ht="12.75">
      <c r="B299" t="s">
        <v>260</v>
      </c>
      <c r="C299" s="18">
        <v>759</v>
      </c>
      <c r="D299">
        <v>357</v>
      </c>
      <c r="E299">
        <v>3</v>
      </c>
      <c r="F299">
        <v>208</v>
      </c>
      <c r="G299" s="21">
        <f t="shared" si="130"/>
        <v>568</v>
      </c>
      <c r="H299" s="20"/>
      <c r="I299" s="18">
        <v>649</v>
      </c>
      <c r="J299">
        <v>347</v>
      </c>
      <c r="K299">
        <v>1</v>
      </c>
      <c r="L299">
        <v>123</v>
      </c>
      <c r="M299" s="21">
        <f t="shared" si="131"/>
        <v>471</v>
      </c>
      <c r="N299" s="20"/>
      <c r="O299" s="18">
        <f t="shared" si="132"/>
        <v>1408</v>
      </c>
      <c r="P299">
        <f t="shared" si="133"/>
        <v>704</v>
      </c>
      <c r="Q299">
        <f t="shared" si="134"/>
        <v>4</v>
      </c>
      <c r="R299">
        <f t="shared" si="135"/>
        <v>331</v>
      </c>
      <c r="S299" s="21">
        <f t="shared" si="136"/>
        <v>1039</v>
      </c>
    </row>
    <row r="300" spans="2:19" ht="12.75">
      <c r="B300" t="s">
        <v>261</v>
      </c>
      <c r="C300" s="18">
        <v>1105</v>
      </c>
      <c r="D300">
        <v>645</v>
      </c>
      <c r="E300">
        <v>14</v>
      </c>
      <c r="F300">
        <v>404</v>
      </c>
      <c r="G300" s="21">
        <f t="shared" si="130"/>
        <v>1063</v>
      </c>
      <c r="H300" s="20"/>
      <c r="I300" s="18">
        <v>412</v>
      </c>
      <c r="J300">
        <v>181</v>
      </c>
      <c r="K300">
        <v>0</v>
      </c>
      <c r="L300">
        <v>61</v>
      </c>
      <c r="M300" s="21">
        <f t="shared" si="131"/>
        <v>242</v>
      </c>
      <c r="N300" s="20"/>
      <c r="O300" s="18">
        <f t="shared" si="132"/>
        <v>1517</v>
      </c>
      <c r="P300">
        <f t="shared" si="133"/>
        <v>826</v>
      </c>
      <c r="Q300">
        <f t="shared" si="134"/>
        <v>14</v>
      </c>
      <c r="R300">
        <f t="shared" si="135"/>
        <v>465</v>
      </c>
      <c r="S300" s="21">
        <f t="shared" si="136"/>
        <v>1305</v>
      </c>
    </row>
    <row r="301" spans="2:19" ht="12.75">
      <c r="B301" t="s">
        <v>262</v>
      </c>
      <c r="C301" s="18">
        <v>250</v>
      </c>
      <c r="D301">
        <v>66</v>
      </c>
      <c r="E301">
        <v>6</v>
      </c>
      <c r="F301">
        <v>36</v>
      </c>
      <c r="G301" s="21">
        <f t="shared" si="130"/>
        <v>108</v>
      </c>
      <c r="H301" s="20"/>
      <c r="I301" s="18">
        <v>487</v>
      </c>
      <c r="J301">
        <v>68</v>
      </c>
      <c r="K301">
        <v>0</v>
      </c>
      <c r="L301">
        <v>51</v>
      </c>
      <c r="M301" s="21">
        <f t="shared" si="131"/>
        <v>119</v>
      </c>
      <c r="N301" s="20"/>
      <c r="O301" s="18">
        <f t="shared" si="132"/>
        <v>737</v>
      </c>
      <c r="P301">
        <f t="shared" si="133"/>
        <v>134</v>
      </c>
      <c r="Q301">
        <f t="shared" si="134"/>
        <v>6</v>
      </c>
      <c r="R301">
        <f t="shared" si="135"/>
        <v>87</v>
      </c>
      <c r="S301" s="21">
        <f t="shared" si="136"/>
        <v>227</v>
      </c>
    </row>
    <row r="302" spans="2:19" ht="12.75">
      <c r="B302" t="s">
        <v>263</v>
      </c>
      <c r="C302" s="18">
        <v>338</v>
      </c>
      <c r="D302">
        <v>139</v>
      </c>
      <c r="E302">
        <v>3</v>
      </c>
      <c r="F302">
        <v>96</v>
      </c>
      <c r="G302" s="21">
        <f t="shared" si="130"/>
        <v>238</v>
      </c>
      <c r="H302" s="20"/>
      <c r="I302" s="18">
        <v>323</v>
      </c>
      <c r="J302">
        <v>109</v>
      </c>
      <c r="K302">
        <v>3</v>
      </c>
      <c r="L302">
        <v>32</v>
      </c>
      <c r="M302" s="21">
        <f t="shared" si="131"/>
        <v>144</v>
      </c>
      <c r="N302" s="20"/>
      <c r="O302" s="18">
        <f t="shared" si="132"/>
        <v>661</v>
      </c>
      <c r="P302">
        <f t="shared" si="133"/>
        <v>248</v>
      </c>
      <c r="Q302">
        <f t="shared" si="134"/>
        <v>6</v>
      </c>
      <c r="R302">
        <f t="shared" si="135"/>
        <v>128</v>
      </c>
      <c r="S302" s="21">
        <f t="shared" si="136"/>
        <v>382</v>
      </c>
    </row>
    <row r="303" spans="2:19" ht="12.75">
      <c r="B303" t="s">
        <v>264</v>
      </c>
      <c r="C303" s="18">
        <v>366</v>
      </c>
      <c r="D303">
        <v>107</v>
      </c>
      <c r="E303">
        <v>2</v>
      </c>
      <c r="F303">
        <v>54</v>
      </c>
      <c r="G303" s="21">
        <f t="shared" si="130"/>
        <v>163</v>
      </c>
      <c r="H303" s="20"/>
      <c r="I303" s="18">
        <v>433</v>
      </c>
      <c r="J303">
        <v>82</v>
      </c>
      <c r="K303">
        <v>1</v>
      </c>
      <c r="L303">
        <v>43</v>
      </c>
      <c r="M303" s="21">
        <f t="shared" si="131"/>
        <v>126</v>
      </c>
      <c r="N303" s="20"/>
      <c r="O303" s="18">
        <f t="shared" si="132"/>
        <v>799</v>
      </c>
      <c r="P303">
        <f t="shared" si="133"/>
        <v>189</v>
      </c>
      <c r="Q303">
        <f t="shared" si="134"/>
        <v>3</v>
      </c>
      <c r="R303">
        <f t="shared" si="135"/>
        <v>97</v>
      </c>
      <c r="S303" s="21">
        <f t="shared" si="136"/>
        <v>289</v>
      </c>
    </row>
    <row r="304" spans="2:19" ht="12.75">
      <c r="B304" t="s">
        <v>265</v>
      </c>
      <c r="C304" s="18">
        <v>728</v>
      </c>
      <c r="D304">
        <v>246</v>
      </c>
      <c r="E304">
        <v>4</v>
      </c>
      <c r="F304">
        <v>144</v>
      </c>
      <c r="G304" s="21">
        <f t="shared" si="130"/>
        <v>394</v>
      </c>
      <c r="H304" s="20"/>
      <c r="I304" s="18">
        <v>963</v>
      </c>
      <c r="J304">
        <v>145</v>
      </c>
      <c r="K304">
        <v>1</v>
      </c>
      <c r="L304">
        <v>66</v>
      </c>
      <c r="M304" s="21">
        <f t="shared" si="131"/>
        <v>212</v>
      </c>
      <c r="N304" s="20"/>
      <c r="O304" s="18">
        <f t="shared" si="132"/>
        <v>1691</v>
      </c>
      <c r="P304">
        <f t="shared" si="133"/>
        <v>391</v>
      </c>
      <c r="Q304">
        <f t="shared" si="134"/>
        <v>5</v>
      </c>
      <c r="R304">
        <f t="shared" si="135"/>
        <v>210</v>
      </c>
      <c r="S304" s="21">
        <f t="shared" si="136"/>
        <v>606</v>
      </c>
    </row>
    <row r="305" spans="1:19" s="2" customFormat="1" ht="12.75">
      <c r="A305" s="22"/>
      <c r="B305" s="23" t="s">
        <v>25</v>
      </c>
      <c r="C305" s="24">
        <v>44201</v>
      </c>
      <c r="D305" s="25">
        <f>SUM(D286:D304)</f>
        <v>19199</v>
      </c>
      <c r="E305" s="25">
        <f>SUM(E286:E304)</f>
        <v>359</v>
      </c>
      <c r="F305" s="25">
        <f>SUM(F286:F304)</f>
        <v>10709</v>
      </c>
      <c r="G305" s="25">
        <f>SUM(G286:G304)</f>
        <v>30267</v>
      </c>
      <c r="H305" s="21"/>
      <c r="I305" s="24">
        <f>SUM(I286:I304)</f>
        <v>20967</v>
      </c>
      <c r="J305" s="25">
        <f>SUM(J286:J304)</f>
        <v>5230</v>
      </c>
      <c r="K305" s="25">
        <f>SUM(K286:K304)</f>
        <v>73</v>
      </c>
      <c r="L305" s="25">
        <f>SUM(L286:L304)</f>
        <v>2538</v>
      </c>
      <c r="M305" s="25">
        <f>SUM(M286:M304)</f>
        <v>7841</v>
      </c>
      <c r="N305" s="21"/>
      <c r="O305" s="24">
        <f t="shared" si="132"/>
        <v>65168</v>
      </c>
      <c r="P305" s="25">
        <f t="shared" si="133"/>
        <v>24429</v>
      </c>
      <c r="Q305" s="25">
        <f t="shared" si="134"/>
        <v>432</v>
      </c>
      <c r="R305" s="25">
        <f t="shared" si="135"/>
        <v>13247</v>
      </c>
      <c r="S305" s="25">
        <f t="shared" si="136"/>
        <v>38108</v>
      </c>
    </row>
    <row r="306" spans="1:19" ht="12.75">
      <c r="A306" s="1" t="s">
        <v>266</v>
      </c>
      <c r="C306" s="18"/>
      <c r="G306" s="21"/>
      <c r="H306" s="20"/>
      <c r="I306" s="18"/>
      <c r="M306" s="21"/>
      <c r="N306" s="20"/>
      <c r="O306" s="18"/>
      <c r="S306" s="21"/>
    </row>
    <row r="307" spans="2:19" ht="12.75">
      <c r="B307" t="s">
        <v>11</v>
      </c>
      <c r="C307" s="18">
        <v>10948</v>
      </c>
      <c r="D307">
        <v>3546</v>
      </c>
      <c r="E307">
        <v>103</v>
      </c>
      <c r="F307">
        <v>5297</v>
      </c>
      <c r="G307" s="21">
        <f aca="true" t="shared" si="137" ref="G307:G320">SUM(D307:F307)</f>
        <v>8946</v>
      </c>
      <c r="H307" s="20"/>
      <c r="I307" s="18">
        <v>2619</v>
      </c>
      <c r="J307">
        <v>6</v>
      </c>
      <c r="K307">
        <v>3</v>
      </c>
      <c r="L307">
        <v>191</v>
      </c>
      <c r="M307" s="21">
        <f aca="true" t="shared" si="138" ref="M307:M320">SUM(J307:L307)</f>
        <v>200</v>
      </c>
      <c r="N307" s="20"/>
      <c r="O307" s="18">
        <f aca="true" t="shared" si="139" ref="O307:O321">C307+I307</f>
        <v>13567</v>
      </c>
      <c r="P307">
        <f aca="true" t="shared" si="140" ref="P307:P321">D307+J307</f>
        <v>3552</v>
      </c>
      <c r="Q307">
        <f aca="true" t="shared" si="141" ref="Q307:Q321">E307+K307</f>
        <v>106</v>
      </c>
      <c r="R307">
        <f aca="true" t="shared" si="142" ref="R307:R321">F307+L307</f>
        <v>5488</v>
      </c>
      <c r="S307" s="21">
        <f aca="true" t="shared" si="143" ref="S307:S321">G307+M307</f>
        <v>9146</v>
      </c>
    </row>
    <row r="308" spans="2:19" ht="12.75">
      <c r="B308" t="s">
        <v>267</v>
      </c>
      <c r="C308" s="18">
        <v>1008</v>
      </c>
      <c r="D308">
        <v>285</v>
      </c>
      <c r="E308">
        <v>8</v>
      </c>
      <c r="F308">
        <v>562</v>
      </c>
      <c r="G308" s="21">
        <f t="shared" si="137"/>
        <v>855</v>
      </c>
      <c r="H308" s="20"/>
      <c r="I308" s="18">
        <v>803</v>
      </c>
      <c r="J308">
        <v>0</v>
      </c>
      <c r="K308">
        <v>0</v>
      </c>
      <c r="L308">
        <v>32</v>
      </c>
      <c r="M308" s="21">
        <f t="shared" si="138"/>
        <v>32</v>
      </c>
      <c r="N308" s="20"/>
      <c r="O308" s="18">
        <f t="shared" si="139"/>
        <v>1811</v>
      </c>
      <c r="P308">
        <f t="shared" si="140"/>
        <v>285</v>
      </c>
      <c r="Q308">
        <f t="shared" si="141"/>
        <v>8</v>
      </c>
      <c r="R308">
        <f t="shared" si="142"/>
        <v>594</v>
      </c>
      <c r="S308" s="21">
        <f t="shared" si="143"/>
        <v>887</v>
      </c>
    </row>
    <row r="309" spans="2:19" ht="12.75">
      <c r="B309" t="s">
        <v>268</v>
      </c>
      <c r="C309" s="18">
        <v>494</v>
      </c>
      <c r="D309">
        <v>201</v>
      </c>
      <c r="E309">
        <v>3</v>
      </c>
      <c r="F309">
        <v>269</v>
      </c>
      <c r="G309" s="21">
        <f t="shared" si="137"/>
        <v>473</v>
      </c>
      <c r="H309" s="20"/>
      <c r="I309" s="18">
        <v>213</v>
      </c>
      <c r="J309">
        <v>1</v>
      </c>
      <c r="K309">
        <v>0</v>
      </c>
      <c r="L309">
        <v>5</v>
      </c>
      <c r="M309" s="21">
        <f t="shared" si="138"/>
        <v>6</v>
      </c>
      <c r="N309" s="20"/>
      <c r="O309" s="18">
        <f t="shared" si="139"/>
        <v>707</v>
      </c>
      <c r="P309">
        <f t="shared" si="140"/>
        <v>202</v>
      </c>
      <c r="Q309">
        <f t="shared" si="141"/>
        <v>3</v>
      </c>
      <c r="R309">
        <f t="shared" si="142"/>
        <v>274</v>
      </c>
      <c r="S309" s="21">
        <f t="shared" si="143"/>
        <v>479</v>
      </c>
    </row>
    <row r="310" spans="2:19" ht="12.75">
      <c r="B310" t="s">
        <v>269</v>
      </c>
      <c r="C310" s="18">
        <v>311</v>
      </c>
      <c r="D310">
        <v>90</v>
      </c>
      <c r="E310">
        <v>3</v>
      </c>
      <c r="F310">
        <v>153</v>
      </c>
      <c r="G310" s="21">
        <f t="shared" si="137"/>
        <v>246</v>
      </c>
      <c r="H310" s="20"/>
      <c r="I310" s="18">
        <v>634</v>
      </c>
      <c r="J310">
        <v>0</v>
      </c>
      <c r="K310">
        <v>0</v>
      </c>
      <c r="L310">
        <v>32</v>
      </c>
      <c r="M310" s="21">
        <f t="shared" si="138"/>
        <v>32</v>
      </c>
      <c r="N310" s="20"/>
      <c r="O310" s="18">
        <f t="shared" si="139"/>
        <v>945</v>
      </c>
      <c r="P310">
        <f t="shared" si="140"/>
        <v>90</v>
      </c>
      <c r="Q310">
        <f t="shared" si="141"/>
        <v>3</v>
      </c>
      <c r="R310">
        <f t="shared" si="142"/>
        <v>185</v>
      </c>
      <c r="S310" s="21">
        <f t="shared" si="143"/>
        <v>278</v>
      </c>
    </row>
    <row r="311" spans="2:19" ht="12.75">
      <c r="B311" t="s">
        <v>270</v>
      </c>
      <c r="C311" s="18">
        <v>198</v>
      </c>
      <c r="D311">
        <v>22</v>
      </c>
      <c r="E311">
        <v>1</v>
      </c>
      <c r="F311">
        <v>44</v>
      </c>
      <c r="G311" s="21">
        <f t="shared" si="137"/>
        <v>67</v>
      </c>
      <c r="H311" s="20"/>
      <c r="I311" s="18">
        <v>25</v>
      </c>
      <c r="J311">
        <v>0</v>
      </c>
      <c r="K311">
        <v>0</v>
      </c>
      <c r="L311">
        <v>0</v>
      </c>
      <c r="M311" s="21">
        <f t="shared" si="138"/>
        <v>0</v>
      </c>
      <c r="N311" s="20"/>
      <c r="O311" s="18">
        <f t="shared" si="139"/>
        <v>223</v>
      </c>
      <c r="P311">
        <f t="shared" si="140"/>
        <v>22</v>
      </c>
      <c r="Q311">
        <f t="shared" si="141"/>
        <v>1</v>
      </c>
      <c r="R311">
        <f t="shared" si="142"/>
        <v>44</v>
      </c>
      <c r="S311" s="21">
        <f t="shared" si="143"/>
        <v>67</v>
      </c>
    </row>
    <row r="312" spans="2:19" ht="12.75">
      <c r="B312" t="s">
        <v>271</v>
      </c>
      <c r="C312" s="18">
        <v>261</v>
      </c>
      <c r="D312">
        <v>49</v>
      </c>
      <c r="E312">
        <v>3</v>
      </c>
      <c r="F312">
        <v>69</v>
      </c>
      <c r="G312" s="21">
        <f t="shared" si="137"/>
        <v>121</v>
      </c>
      <c r="H312" s="20"/>
      <c r="I312" s="18">
        <v>26</v>
      </c>
      <c r="J312">
        <v>0</v>
      </c>
      <c r="K312">
        <v>0</v>
      </c>
      <c r="L312">
        <v>0</v>
      </c>
      <c r="M312" s="21">
        <f t="shared" si="138"/>
        <v>0</v>
      </c>
      <c r="N312" s="20"/>
      <c r="O312" s="18">
        <f t="shared" si="139"/>
        <v>287</v>
      </c>
      <c r="P312">
        <f t="shared" si="140"/>
        <v>49</v>
      </c>
      <c r="Q312">
        <f t="shared" si="141"/>
        <v>3</v>
      </c>
      <c r="R312">
        <f t="shared" si="142"/>
        <v>69</v>
      </c>
      <c r="S312" s="21">
        <f t="shared" si="143"/>
        <v>121</v>
      </c>
    </row>
    <row r="313" spans="2:19" ht="12.75">
      <c r="B313" t="s">
        <v>272</v>
      </c>
      <c r="C313" s="18">
        <v>1187</v>
      </c>
      <c r="D313">
        <v>375</v>
      </c>
      <c r="E313">
        <v>10</v>
      </c>
      <c r="F313">
        <v>464</v>
      </c>
      <c r="G313" s="21">
        <f t="shared" si="137"/>
        <v>849</v>
      </c>
      <c r="H313" s="20"/>
      <c r="I313" s="18">
        <v>280</v>
      </c>
      <c r="J313">
        <v>0</v>
      </c>
      <c r="K313">
        <v>0</v>
      </c>
      <c r="L313">
        <v>6</v>
      </c>
      <c r="M313" s="21">
        <f t="shared" si="138"/>
        <v>6</v>
      </c>
      <c r="N313" s="20"/>
      <c r="O313" s="18">
        <f t="shared" si="139"/>
        <v>1467</v>
      </c>
      <c r="P313">
        <f t="shared" si="140"/>
        <v>375</v>
      </c>
      <c r="Q313">
        <f t="shared" si="141"/>
        <v>10</v>
      </c>
      <c r="R313">
        <f t="shared" si="142"/>
        <v>470</v>
      </c>
      <c r="S313" s="21">
        <f t="shared" si="143"/>
        <v>855</v>
      </c>
    </row>
    <row r="314" spans="2:19" ht="12.75">
      <c r="B314" t="s">
        <v>273</v>
      </c>
      <c r="C314" s="18">
        <v>197</v>
      </c>
      <c r="D314">
        <v>66</v>
      </c>
      <c r="E314">
        <v>1</v>
      </c>
      <c r="F314">
        <v>67</v>
      </c>
      <c r="G314" s="21">
        <f t="shared" si="137"/>
        <v>134</v>
      </c>
      <c r="H314" s="20"/>
      <c r="I314" s="18">
        <v>12</v>
      </c>
      <c r="J314">
        <v>0</v>
      </c>
      <c r="K314">
        <v>0</v>
      </c>
      <c r="L314">
        <v>5</v>
      </c>
      <c r="M314" s="21">
        <f t="shared" si="138"/>
        <v>5</v>
      </c>
      <c r="N314" s="20"/>
      <c r="O314" s="18">
        <f t="shared" si="139"/>
        <v>209</v>
      </c>
      <c r="P314">
        <f t="shared" si="140"/>
        <v>66</v>
      </c>
      <c r="Q314">
        <f t="shared" si="141"/>
        <v>1</v>
      </c>
      <c r="R314">
        <f t="shared" si="142"/>
        <v>72</v>
      </c>
      <c r="S314" s="21">
        <f t="shared" si="143"/>
        <v>139</v>
      </c>
    </row>
    <row r="315" spans="2:19" ht="12.75">
      <c r="B315" t="s">
        <v>274</v>
      </c>
      <c r="C315" s="18">
        <v>172</v>
      </c>
      <c r="D315">
        <v>29</v>
      </c>
      <c r="E315">
        <v>0</v>
      </c>
      <c r="F315">
        <v>40</v>
      </c>
      <c r="G315" s="21">
        <f t="shared" si="137"/>
        <v>69</v>
      </c>
      <c r="H315" s="20"/>
      <c r="I315" s="18">
        <v>53</v>
      </c>
      <c r="J315">
        <v>0</v>
      </c>
      <c r="K315">
        <v>0</v>
      </c>
      <c r="L315">
        <v>0</v>
      </c>
      <c r="M315" s="21">
        <f t="shared" si="138"/>
        <v>0</v>
      </c>
      <c r="N315" s="20"/>
      <c r="O315" s="18">
        <f t="shared" si="139"/>
        <v>225</v>
      </c>
      <c r="P315">
        <f t="shared" si="140"/>
        <v>29</v>
      </c>
      <c r="Q315">
        <f t="shared" si="141"/>
        <v>0</v>
      </c>
      <c r="R315">
        <f t="shared" si="142"/>
        <v>40</v>
      </c>
      <c r="S315" s="21">
        <f t="shared" si="143"/>
        <v>69</v>
      </c>
    </row>
    <row r="316" spans="2:19" ht="12.75">
      <c r="B316" t="s">
        <v>275</v>
      </c>
      <c r="C316" s="18">
        <v>246</v>
      </c>
      <c r="D316">
        <v>103</v>
      </c>
      <c r="E316">
        <v>3</v>
      </c>
      <c r="F316">
        <v>142</v>
      </c>
      <c r="G316" s="21">
        <f t="shared" si="137"/>
        <v>248</v>
      </c>
      <c r="H316" s="20"/>
      <c r="I316" s="18">
        <v>145</v>
      </c>
      <c r="J316">
        <v>0</v>
      </c>
      <c r="K316">
        <v>0</v>
      </c>
      <c r="L316">
        <v>13</v>
      </c>
      <c r="M316" s="21">
        <f t="shared" si="138"/>
        <v>13</v>
      </c>
      <c r="N316" s="20"/>
      <c r="O316" s="18">
        <f t="shared" si="139"/>
        <v>391</v>
      </c>
      <c r="P316">
        <f t="shared" si="140"/>
        <v>103</v>
      </c>
      <c r="Q316">
        <f t="shared" si="141"/>
        <v>3</v>
      </c>
      <c r="R316">
        <f t="shared" si="142"/>
        <v>155</v>
      </c>
      <c r="S316" s="21">
        <f t="shared" si="143"/>
        <v>261</v>
      </c>
    </row>
    <row r="317" spans="2:19" ht="12.75">
      <c r="B317" t="s">
        <v>276</v>
      </c>
      <c r="C317" s="18">
        <v>357</v>
      </c>
      <c r="D317">
        <v>60</v>
      </c>
      <c r="E317">
        <v>3</v>
      </c>
      <c r="F317">
        <v>109</v>
      </c>
      <c r="G317" s="21">
        <f t="shared" si="137"/>
        <v>172</v>
      </c>
      <c r="H317" s="20"/>
      <c r="I317" s="18">
        <v>62</v>
      </c>
      <c r="J317">
        <v>0</v>
      </c>
      <c r="K317">
        <v>0</v>
      </c>
      <c r="L317">
        <v>0</v>
      </c>
      <c r="M317" s="21">
        <f t="shared" si="138"/>
        <v>0</v>
      </c>
      <c r="N317" s="20"/>
      <c r="O317" s="18">
        <f t="shared" si="139"/>
        <v>419</v>
      </c>
      <c r="P317">
        <f t="shared" si="140"/>
        <v>60</v>
      </c>
      <c r="Q317">
        <f t="shared" si="141"/>
        <v>3</v>
      </c>
      <c r="R317">
        <f t="shared" si="142"/>
        <v>109</v>
      </c>
      <c r="S317" s="21">
        <f t="shared" si="143"/>
        <v>172</v>
      </c>
    </row>
    <row r="318" spans="2:19" ht="12.75">
      <c r="B318" t="s">
        <v>277</v>
      </c>
      <c r="C318" s="18">
        <v>915</v>
      </c>
      <c r="D318">
        <v>184</v>
      </c>
      <c r="E318">
        <v>4</v>
      </c>
      <c r="F318">
        <v>466</v>
      </c>
      <c r="G318" s="21">
        <f t="shared" si="137"/>
        <v>654</v>
      </c>
      <c r="H318" s="20"/>
      <c r="I318" s="18">
        <v>586</v>
      </c>
      <c r="J318">
        <v>0</v>
      </c>
      <c r="K318">
        <v>1</v>
      </c>
      <c r="L318">
        <v>8</v>
      </c>
      <c r="M318" s="21">
        <f t="shared" si="138"/>
        <v>9</v>
      </c>
      <c r="N318" s="20"/>
      <c r="O318" s="18">
        <f t="shared" si="139"/>
        <v>1501</v>
      </c>
      <c r="P318">
        <f t="shared" si="140"/>
        <v>184</v>
      </c>
      <c r="Q318">
        <f t="shared" si="141"/>
        <v>5</v>
      </c>
      <c r="R318">
        <f t="shared" si="142"/>
        <v>474</v>
      </c>
      <c r="S318" s="21">
        <f t="shared" si="143"/>
        <v>663</v>
      </c>
    </row>
    <row r="319" spans="2:19" ht="12.75">
      <c r="B319" t="s">
        <v>278</v>
      </c>
      <c r="C319" s="18">
        <v>103</v>
      </c>
      <c r="D319">
        <v>30</v>
      </c>
      <c r="E319">
        <v>2</v>
      </c>
      <c r="F319">
        <v>23</v>
      </c>
      <c r="G319" s="21">
        <f t="shared" si="137"/>
        <v>55</v>
      </c>
      <c r="H319" s="20"/>
      <c r="I319" s="18">
        <v>16</v>
      </c>
      <c r="J319">
        <v>0</v>
      </c>
      <c r="K319">
        <v>0</v>
      </c>
      <c r="L319">
        <v>0</v>
      </c>
      <c r="M319" s="21">
        <f t="shared" si="138"/>
        <v>0</v>
      </c>
      <c r="N319" s="20"/>
      <c r="O319" s="18">
        <f t="shared" si="139"/>
        <v>119</v>
      </c>
      <c r="P319">
        <f t="shared" si="140"/>
        <v>30</v>
      </c>
      <c r="Q319">
        <f t="shared" si="141"/>
        <v>2</v>
      </c>
      <c r="R319">
        <f t="shared" si="142"/>
        <v>23</v>
      </c>
      <c r="S319" s="21">
        <f t="shared" si="143"/>
        <v>55</v>
      </c>
    </row>
    <row r="320" spans="2:19" ht="12.75">
      <c r="B320" t="s">
        <v>279</v>
      </c>
      <c r="C320" s="18">
        <v>44</v>
      </c>
      <c r="D320">
        <v>9</v>
      </c>
      <c r="E320">
        <v>0</v>
      </c>
      <c r="F320">
        <v>10</v>
      </c>
      <c r="G320" s="21">
        <f t="shared" si="137"/>
        <v>19</v>
      </c>
      <c r="H320" s="20"/>
      <c r="I320" s="18">
        <v>25</v>
      </c>
      <c r="J320">
        <v>0</v>
      </c>
      <c r="K320">
        <v>0</v>
      </c>
      <c r="L320">
        <v>0</v>
      </c>
      <c r="M320" s="21">
        <f t="shared" si="138"/>
        <v>0</v>
      </c>
      <c r="N320" s="20"/>
      <c r="O320" s="18">
        <f t="shared" si="139"/>
        <v>69</v>
      </c>
      <c r="P320">
        <f t="shared" si="140"/>
        <v>9</v>
      </c>
      <c r="Q320">
        <f t="shared" si="141"/>
        <v>0</v>
      </c>
      <c r="R320">
        <f t="shared" si="142"/>
        <v>10</v>
      </c>
      <c r="S320" s="21">
        <f t="shared" si="143"/>
        <v>19</v>
      </c>
    </row>
    <row r="321" spans="1:19" s="2" customFormat="1" ht="12.75">
      <c r="A321" s="22"/>
      <c r="B321" s="23" t="s">
        <v>25</v>
      </c>
      <c r="C321" s="24">
        <v>16441</v>
      </c>
      <c r="D321" s="25">
        <f>SUM(D307:D320)</f>
        <v>5049</v>
      </c>
      <c r="E321" s="25">
        <f>SUM(E307:E320)</f>
        <v>144</v>
      </c>
      <c r="F321" s="25">
        <f>SUM(F307:F320)</f>
        <v>7715</v>
      </c>
      <c r="G321" s="25">
        <f>SUM(G307:G320)</f>
        <v>12908</v>
      </c>
      <c r="H321" s="21"/>
      <c r="I321" s="24">
        <f>SUM(I307:I320)</f>
        <v>5499</v>
      </c>
      <c r="J321" s="25">
        <f>SUM(J307:J320)</f>
        <v>7</v>
      </c>
      <c r="K321" s="25">
        <f>SUM(K307:K320)</f>
        <v>4</v>
      </c>
      <c r="L321" s="25">
        <f>SUM(L307:L320)</f>
        <v>292</v>
      </c>
      <c r="M321" s="25">
        <f>SUM(M307:M320)</f>
        <v>303</v>
      </c>
      <c r="N321" s="21"/>
      <c r="O321" s="24">
        <f t="shared" si="139"/>
        <v>21940</v>
      </c>
      <c r="P321" s="25">
        <f t="shared" si="140"/>
        <v>5056</v>
      </c>
      <c r="Q321" s="25">
        <f t="shared" si="141"/>
        <v>148</v>
      </c>
      <c r="R321" s="25">
        <f t="shared" si="142"/>
        <v>8007</v>
      </c>
      <c r="S321" s="25">
        <f t="shared" si="143"/>
        <v>13211</v>
      </c>
    </row>
    <row r="322" spans="1:19" ht="12.75">
      <c r="A322" s="1" t="s">
        <v>280</v>
      </c>
      <c r="C322" s="18"/>
      <c r="G322" s="21"/>
      <c r="H322" s="20"/>
      <c r="I322" s="18"/>
      <c r="M322" s="21"/>
      <c r="N322" s="20"/>
      <c r="O322" s="18"/>
      <c r="S322" s="21"/>
    </row>
    <row r="323" spans="2:19" ht="12.75">
      <c r="B323" t="s">
        <v>11</v>
      </c>
      <c r="C323" s="18">
        <v>4773</v>
      </c>
      <c r="D323">
        <v>2649</v>
      </c>
      <c r="E323">
        <v>47</v>
      </c>
      <c r="F323">
        <v>1822</v>
      </c>
      <c r="G323" s="21">
        <f aca="true" t="shared" si="144" ref="G323:G331">SUM(D323:F323)</f>
        <v>4518</v>
      </c>
      <c r="H323" s="20"/>
      <c r="I323" s="18">
        <v>2245</v>
      </c>
      <c r="J323">
        <v>543</v>
      </c>
      <c r="K323">
        <v>9</v>
      </c>
      <c r="L323">
        <v>264</v>
      </c>
      <c r="M323" s="21">
        <f aca="true" t="shared" si="145" ref="M323:M331">SUM(J323:L323)</f>
        <v>816</v>
      </c>
      <c r="N323" s="20"/>
      <c r="O323" s="18">
        <f aca="true" t="shared" si="146" ref="O323:O332">C323+I323</f>
        <v>7018</v>
      </c>
      <c r="P323" s="21">
        <f aca="true" t="shared" si="147" ref="P323:P332">D323+J323</f>
        <v>3192</v>
      </c>
      <c r="Q323">
        <f aca="true" t="shared" si="148" ref="Q323:Q332">E323+K323</f>
        <v>56</v>
      </c>
      <c r="R323">
        <f aca="true" t="shared" si="149" ref="R323:R332">F323+L323</f>
        <v>2086</v>
      </c>
      <c r="S323" s="21">
        <f aca="true" t="shared" si="150" ref="S323:S332">G323+M323</f>
        <v>5334</v>
      </c>
    </row>
    <row r="324" spans="2:19" ht="12.75">
      <c r="B324" t="s">
        <v>281</v>
      </c>
      <c r="C324" s="18">
        <v>475</v>
      </c>
      <c r="D324">
        <v>245</v>
      </c>
      <c r="E324">
        <v>1</v>
      </c>
      <c r="F324">
        <v>146</v>
      </c>
      <c r="G324" s="21">
        <f t="shared" si="144"/>
        <v>392</v>
      </c>
      <c r="H324" s="20"/>
      <c r="I324" s="18">
        <v>767</v>
      </c>
      <c r="J324">
        <v>242</v>
      </c>
      <c r="K324">
        <v>0</v>
      </c>
      <c r="L324">
        <v>67</v>
      </c>
      <c r="M324" s="21">
        <f t="shared" si="145"/>
        <v>309</v>
      </c>
      <c r="N324" s="20"/>
      <c r="O324" s="18">
        <f t="shared" si="146"/>
        <v>1242</v>
      </c>
      <c r="P324" s="21">
        <f t="shared" si="147"/>
        <v>487</v>
      </c>
      <c r="Q324">
        <f t="shared" si="148"/>
        <v>1</v>
      </c>
      <c r="R324">
        <f t="shared" si="149"/>
        <v>213</v>
      </c>
      <c r="S324" s="21">
        <f t="shared" si="150"/>
        <v>701</v>
      </c>
    </row>
    <row r="325" spans="2:19" ht="12.75">
      <c r="B325" t="s">
        <v>282</v>
      </c>
      <c r="C325" s="18">
        <v>933</v>
      </c>
      <c r="D325">
        <v>603</v>
      </c>
      <c r="E325">
        <v>6</v>
      </c>
      <c r="F325">
        <v>317</v>
      </c>
      <c r="G325" s="21">
        <f t="shared" si="144"/>
        <v>926</v>
      </c>
      <c r="H325" s="20"/>
      <c r="I325" s="18">
        <v>1379</v>
      </c>
      <c r="J325">
        <v>547</v>
      </c>
      <c r="K325">
        <v>12</v>
      </c>
      <c r="L325">
        <v>139</v>
      </c>
      <c r="M325" s="21">
        <f t="shared" si="145"/>
        <v>698</v>
      </c>
      <c r="N325" s="20"/>
      <c r="O325" s="18">
        <f t="shared" si="146"/>
        <v>2312</v>
      </c>
      <c r="P325" s="21">
        <f t="shared" si="147"/>
        <v>1150</v>
      </c>
      <c r="Q325">
        <f t="shared" si="148"/>
        <v>18</v>
      </c>
      <c r="R325">
        <f t="shared" si="149"/>
        <v>456</v>
      </c>
      <c r="S325" s="21">
        <f t="shared" si="150"/>
        <v>1624</v>
      </c>
    </row>
    <row r="326" spans="2:19" ht="12.75">
      <c r="B326" t="s">
        <v>283</v>
      </c>
      <c r="C326" s="18">
        <v>951</v>
      </c>
      <c r="D326">
        <v>485</v>
      </c>
      <c r="E326">
        <v>8</v>
      </c>
      <c r="F326">
        <v>294</v>
      </c>
      <c r="G326" s="21">
        <f t="shared" si="144"/>
        <v>787</v>
      </c>
      <c r="H326" s="20"/>
      <c r="I326" s="18">
        <v>3344</v>
      </c>
      <c r="J326">
        <v>583</v>
      </c>
      <c r="K326">
        <v>5</v>
      </c>
      <c r="L326">
        <v>174</v>
      </c>
      <c r="M326" s="21">
        <f t="shared" si="145"/>
        <v>762</v>
      </c>
      <c r="N326" s="20"/>
      <c r="O326" s="18">
        <f t="shared" si="146"/>
        <v>4295</v>
      </c>
      <c r="P326" s="21">
        <f t="shared" si="147"/>
        <v>1068</v>
      </c>
      <c r="Q326">
        <f t="shared" si="148"/>
        <v>13</v>
      </c>
      <c r="R326">
        <f t="shared" si="149"/>
        <v>468</v>
      </c>
      <c r="S326" s="21">
        <f t="shared" si="150"/>
        <v>1549</v>
      </c>
    </row>
    <row r="327" spans="2:19" ht="12.75">
      <c r="B327" t="s">
        <v>284</v>
      </c>
      <c r="C327" s="18">
        <v>4135</v>
      </c>
      <c r="D327">
        <v>2346</v>
      </c>
      <c r="E327">
        <v>33</v>
      </c>
      <c r="F327">
        <v>1320</v>
      </c>
      <c r="G327" s="21">
        <f t="shared" si="144"/>
        <v>3699</v>
      </c>
      <c r="H327" s="20"/>
      <c r="I327" s="18">
        <v>2713</v>
      </c>
      <c r="J327">
        <v>866</v>
      </c>
      <c r="K327">
        <v>6</v>
      </c>
      <c r="L327">
        <v>252</v>
      </c>
      <c r="M327" s="21">
        <f t="shared" si="145"/>
        <v>1124</v>
      </c>
      <c r="N327" s="20"/>
      <c r="O327" s="18">
        <f t="shared" si="146"/>
        <v>6848</v>
      </c>
      <c r="P327" s="21">
        <f t="shared" si="147"/>
        <v>3212</v>
      </c>
      <c r="Q327">
        <f t="shared" si="148"/>
        <v>39</v>
      </c>
      <c r="R327">
        <f t="shared" si="149"/>
        <v>1572</v>
      </c>
      <c r="S327" s="21">
        <f t="shared" si="150"/>
        <v>4823</v>
      </c>
    </row>
    <row r="328" spans="2:19" ht="12.75">
      <c r="B328" t="s">
        <v>285</v>
      </c>
      <c r="C328" s="18">
        <v>295</v>
      </c>
      <c r="D328">
        <v>195</v>
      </c>
      <c r="E328">
        <v>2</v>
      </c>
      <c r="F328">
        <v>102</v>
      </c>
      <c r="G328" s="21">
        <f t="shared" si="144"/>
        <v>299</v>
      </c>
      <c r="H328" s="20"/>
      <c r="I328" s="18">
        <v>906</v>
      </c>
      <c r="J328">
        <v>392</v>
      </c>
      <c r="K328">
        <v>5</v>
      </c>
      <c r="L328">
        <v>131</v>
      </c>
      <c r="M328" s="21">
        <f t="shared" si="145"/>
        <v>528</v>
      </c>
      <c r="N328" s="20"/>
      <c r="O328" s="18">
        <f t="shared" si="146"/>
        <v>1201</v>
      </c>
      <c r="P328" s="21">
        <f t="shared" si="147"/>
        <v>587</v>
      </c>
      <c r="Q328">
        <f t="shared" si="148"/>
        <v>7</v>
      </c>
      <c r="R328">
        <f t="shared" si="149"/>
        <v>233</v>
      </c>
      <c r="S328" s="21">
        <f t="shared" si="150"/>
        <v>827</v>
      </c>
    </row>
    <row r="329" spans="2:19" ht="12.75">
      <c r="B329" t="s">
        <v>286</v>
      </c>
      <c r="C329" s="18">
        <v>582</v>
      </c>
      <c r="D329">
        <v>351</v>
      </c>
      <c r="E329">
        <v>4</v>
      </c>
      <c r="F329">
        <v>162</v>
      </c>
      <c r="G329" s="21">
        <f t="shared" si="144"/>
        <v>517</v>
      </c>
      <c r="H329" s="20"/>
      <c r="I329" s="18">
        <v>1574</v>
      </c>
      <c r="J329">
        <v>335</v>
      </c>
      <c r="K329">
        <v>4</v>
      </c>
      <c r="L329">
        <v>83</v>
      </c>
      <c r="M329" s="21">
        <f t="shared" si="145"/>
        <v>422</v>
      </c>
      <c r="N329" s="20"/>
      <c r="O329" s="18">
        <f t="shared" si="146"/>
        <v>2156</v>
      </c>
      <c r="P329" s="21">
        <f t="shared" si="147"/>
        <v>686</v>
      </c>
      <c r="Q329">
        <f t="shared" si="148"/>
        <v>8</v>
      </c>
      <c r="R329">
        <f t="shared" si="149"/>
        <v>245</v>
      </c>
      <c r="S329" s="21">
        <f t="shared" si="150"/>
        <v>939</v>
      </c>
    </row>
    <row r="330" spans="2:19" ht="12.75">
      <c r="B330" t="s">
        <v>287</v>
      </c>
      <c r="C330" s="18">
        <v>3113</v>
      </c>
      <c r="D330">
        <v>1761</v>
      </c>
      <c r="E330">
        <v>22</v>
      </c>
      <c r="F330">
        <v>1066</v>
      </c>
      <c r="G330" s="21">
        <f t="shared" si="144"/>
        <v>2849</v>
      </c>
      <c r="H330" s="20"/>
      <c r="I330" s="18">
        <v>3124</v>
      </c>
      <c r="J330">
        <v>823</v>
      </c>
      <c r="K330">
        <v>9</v>
      </c>
      <c r="L330">
        <v>300</v>
      </c>
      <c r="M330" s="21">
        <f t="shared" si="145"/>
        <v>1132</v>
      </c>
      <c r="N330" s="20"/>
      <c r="O330" s="18">
        <f t="shared" si="146"/>
        <v>6237</v>
      </c>
      <c r="P330" s="21">
        <f t="shared" si="147"/>
        <v>2584</v>
      </c>
      <c r="Q330">
        <f t="shared" si="148"/>
        <v>31</v>
      </c>
      <c r="R330">
        <f t="shared" si="149"/>
        <v>1366</v>
      </c>
      <c r="S330" s="21">
        <f t="shared" si="150"/>
        <v>3981</v>
      </c>
    </row>
    <row r="331" spans="2:19" ht="12.75">
      <c r="B331" t="s">
        <v>288</v>
      </c>
      <c r="C331" s="18">
        <v>167</v>
      </c>
      <c r="D331">
        <v>199</v>
      </c>
      <c r="E331">
        <v>1</v>
      </c>
      <c r="F331">
        <v>96</v>
      </c>
      <c r="G331" s="21">
        <f t="shared" si="144"/>
        <v>296</v>
      </c>
      <c r="H331" s="20"/>
      <c r="I331" s="18">
        <v>310</v>
      </c>
      <c r="J331">
        <v>189</v>
      </c>
      <c r="K331">
        <v>5</v>
      </c>
      <c r="L331">
        <v>62</v>
      </c>
      <c r="M331" s="21">
        <f t="shared" si="145"/>
        <v>256</v>
      </c>
      <c r="N331" s="20"/>
      <c r="O331" s="18">
        <f t="shared" si="146"/>
        <v>477</v>
      </c>
      <c r="P331" s="21">
        <f t="shared" si="147"/>
        <v>388</v>
      </c>
      <c r="Q331">
        <f t="shared" si="148"/>
        <v>6</v>
      </c>
      <c r="R331">
        <f t="shared" si="149"/>
        <v>158</v>
      </c>
      <c r="S331" s="21">
        <f t="shared" si="150"/>
        <v>552</v>
      </c>
    </row>
    <row r="332" spans="1:19" s="2" customFormat="1" ht="12.75">
      <c r="A332" s="22"/>
      <c r="B332" s="23" t="s">
        <v>25</v>
      </c>
      <c r="C332" s="24">
        <v>15424</v>
      </c>
      <c r="D332" s="25">
        <f>SUM(D323:D331)</f>
        <v>8834</v>
      </c>
      <c r="E332" s="25">
        <f>SUM(E323:E331)</f>
        <v>124</v>
      </c>
      <c r="F332" s="25">
        <f>SUM(F323:F331)</f>
        <v>5325</v>
      </c>
      <c r="G332" s="25">
        <f>SUM(G323:G331)</f>
        <v>14283</v>
      </c>
      <c r="H332" s="21"/>
      <c r="I332" s="24">
        <f>SUM(I323:I331)</f>
        <v>16362</v>
      </c>
      <c r="J332" s="25">
        <f>SUM(J323:J331)</f>
        <v>4520</v>
      </c>
      <c r="K332" s="25">
        <f>SUM(K323:K331)</f>
        <v>55</v>
      </c>
      <c r="L332" s="25">
        <f>SUM(L323:L331)</f>
        <v>1472</v>
      </c>
      <c r="M332" s="25">
        <f>SUM(M323:M331)</f>
        <v>6047</v>
      </c>
      <c r="N332" s="21"/>
      <c r="O332" s="24">
        <f t="shared" si="146"/>
        <v>31786</v>
      </c>
      <c r="P332" s="25">
        <f t="shared" si="147"/>
        <v>13354</v>
      </c>
      <c r="Q332" s="25">
        <f t="shared" si="148"/>
        <v>179</v>
      </c>
      <c r="R332" s="25">
        <f t="shared" si="149"/>
        <v>6797</v>
      </c>
      <c r="S332" s="25">
        <f t="shared" si="150"/>
        <v>20330</v>
      </c>
    </row>
    <row r="333" spans="1:19" ht="12.75">
      <c r="A333" s="1" t="s">
        <v>289</v>
      </c>
      <c r="C333" s="18"/>
      <c r="G333" s="21"/>
      <c r="H333" s="20"/>
      <c r="I333" s="18"/>
      <c r="M333" s="21"/>
      <c r="N333" s="20"/>
      <c r="O333" s="18"/>
      <c r="S333" s="21"/>
    </row>
    <row r="334" spans="2:19" ht="12.75">
      <c r="B334" t="s">
        <v>11</v>
      </c>
      <c r="C334" s="18">
        <v>10378</v>
      </c>
      <c r="D334">
        <v>3566</v>
      </c>
      <c r="E334">
        <v>124</v>
      </c>
      <c r="F334">
        <v>3134</v>
      </c>
      <c r="G334" s="21">
        <f aca="true" t="shared" si="151" ref="G334:G344">SUM(D334:F334)</f>
        <v>6824</v>
      </c>
      <c r="H334" s="20"/>
      <c r="I334" s="18">
        <v>3094</v>
      </c>
      <c r="J334">
        <v>2</v>
      </c>
      <c r="K334">
        <v>0</v>
      </c>
      <c r="L334">
        <v>46</v>
      </c>
      <c r="M334" s="21">
        <f aca="true" t="shared" si="152" ref="M334:M344">SUM(J334:L334)</f>
        <v>48</v>
      </c>
      <c r="N334" s="20"/>
      <c r="O334" s="18">
        <f aca="true" t="shared" si="153" ref="O334:O345">C334+I334</f>
        <v>13472</v>
      </c>
      <c r="P334">
        <f aca="true" t="shared" si="154" ref="P334:P345">D334+J334</f>
        <v>3568</v>
      </c>
      <c r="Q334">
        <f aca="true" t="shared" si="155" ref="Q334:Q345">E334+K334</f>
        <v>124</v>
      </c>
      <c r="R334">
        <f aca="true" t="shared" si="156" ref="R334:R345">F334+L334</f>
        <v>3180</v>
      </c>
      <c r="S334" s="21">
        <f aca="true" t="shared" si="157" ref="S334:S345">G334+M334</f>
        <v>6872</v>
      </c>
    </row>
    <row r="335" spans="2:19" ht="12.75">
      <c r="B335" t="s">
        <v>290</v>
      </c>
      <c r="C335" s="18">
        <v>82</v>
      </c>
      <c r="D335">
        <v>41</v>
      </c>
      <c r="E335">
        <v>0</v>
      </c>
      <c r="F335">
        <v>37</v>
      </c>
      <c r="G335" s="21">
        <f t="shared" si="151"/>
        <v>78</v>
      </c>
      <c r="H335" s="20"/>
      <c r="I335" s="18">
        <v>83</v>
      </c>
      <c r="J335">
        <v>0</v>
      </c>
      <c r="K335">
        <v>0</v>
      </c>
      <c r="L335">
        <v>1</v>
      </c>
      <c r="M335" s="21">
        <f t="shared" si="152"/>
        <v>1</v>
      </c>
      <c r="N335" s="20"/>
      <c r="O335" s="18">
        <f t="shared" si="153"/>
        <v>165</v>
      </c>
      <c r="P335">
        <f t="shared" si="154"/>
        <v>41</v>
      </c>
      <c r="Q335">
        <f t="shared" si="155"/>
        <v>0</v>
      </c>
      <c r="R335">
        <f t="shared" si="156"/>
        <v>38</v>
      </c>
      <c r="S335" s="21">
        <f t="shared" si="157"/>
        <v>79</v>
      </c>
    </row>
    <row r="336" spans="2:19" ht="12.75">
      <c r="B336" t="s">
        <v>291</v>
      </c>
      <c r="C336" s="18">
        <v>214</v>
      </c>
      <c r="D336">
        <v>94</v>
      </c>
      <c r="E336">
        <v>6</v>
      </c>
      <c r="F336">
        <v>73</v>
      </c>
      <c r="G336" s="21">
        <f t="shared" si="151"/>
        <v>173</v>
      </c>
      <c r="H336" s="20"/>
      <c r="I336" s="18">
        <v>532</v>
      </c>
      <c r="J336">
        <v>0</v>
      </c>
      <c r="K336">
        <v>0</v>
      </c>
      <c r="L336">
        <v>7</v>
      </c>
      <c r="M336" s="21">
        <f t="shared" si="152"/>
        <v>7</v>
      </c>
      <c r="N336" s="20"/>
      <c r="O336" s="18">
        <f t="shared" si="153"/>
        <v>746</v>
      </c>
      <c r="P336">
        <f t="shared" si="154"/>
        <v>94</v>
      </c>
      <c r="Q336">
        <f t="shared" si="155"/>
        <v>6</v>
      </c>
      <c r="R336">
        <f t="shared" si="156"/>
        <v>80</v>
      </c>
      <c r="S336" s="21">
        <f t="shared" si="157"/>
        <v>180</v>
      </c>
    </row>
    <row r="337" spans="2:19" ht="12.75">
      <c r="B337" t="s">
        <v>292</v>
      </c>
      <c r="C337" s="18">
        <v>635</v>
      </c>
      <c r="D337">
        <v>243</v>
      </c>
      <c r="E337">
        <v>10</v>
      </c>
      <c r="F337">
        <v>227</v>
      </c>
      <c r="G337" s="21">
        <f t="shared" si="151"/>
        <v>480</v>
      </c>
      <c r="H337" s="20"/>
      <c r="I337" s="18">
        <v>164</v>
      </c>
      <c r="J337">
        <v>1</v>
      </c>
      <c r="K337">
        <v>0</v>
      </c>
      <c r="L337">
        <v>0</v>
      </c>
      <c r="M337" s="21">
        <f t="shared" si="152"/>
        <v>1</v>
      </c>
      <c r="N337" s="20"/>
      <c r="O337" s="18">
        <f t="shared" si="153"/>
        <v>799</v>
      </c>
      <c r="P337">
        <f t="shared" si="154"/>
        <v>244</v>
      </c>
      <c r="Q337">
        <f t="shared" si="155"/>
        <v>10</v>
      </c>
      <c r="R337">
        <f t="shared" si="156"/>
        <v>227</v>
      </c>
      <c r="S337" s="21">
        <f t="shared" si="157"/>
        <v>481</v>
      </c>
    </row>
    <row r="338" spans="2:19" ht="12.75">
      <c r="B338" t="s">
        <v>293</v>
      </c>
      <c r="C338" s="18">
        <v>197</v>
      </c>
      <c r="D338">
        <v>40</v>
      </c>
      <c r="E338">
        <v>0</v>
      </c>
      <c r="F338">
        <v>32</v>
      </c>
      <c r="G338" s="21">
        <f t="shared" si="151"/>
        <v>72</v>
      </c>
      <c r="H338" s="20"/>
      <c r="I338" s="18">
        <v>389</v>
      </c>
      <c r="J338">
        <v>0</v>
      </c>
      <c r="K338">
        <v>0</v>
      </c>
      <c r="L338">
        <v>5</v>
      </c>
      <c r="M338" s="21">
        <f t="shared" si="152"/>
        <v>5</v>
      </c>
      <c r="N338" s="20"/>
      <c r="O338" s="18">
        <f t="shared" si="153"/>
        <v>586</v>
      </c>
      <c r="P338">
        <f t="shared" si="154"/>
        <v>40</v>
      </c>
      <c r="Q338">
        <f t="shared" si="155"/>
        <v>0</v>
      </c>
      <c r="R338">
        <f t="shared" si="156"/>
        <v>37</v>
      </c>
      <c r="S338" s="21">
        <f t="shared" si="157"/>
        <v>77</v>
      </c>
    </row>
    <row r="339" spans="2:19" ht="12.75">
      <c r="B339" t="s">
        <v>294</v>
      </c>
      <c r="C339" s="18">
        <v>243</v>
      </c>
      <c r="D339">
        <v>71</v>
      </c>
      <c r="E339">
        <v>3</v>
      </c>
      <c r="F339">
        <v>49</v>
      </c>
      <c r="G339" s="21">
        <f t="shared" si="151"/>
        <v>123</v>
      </c>
      <c r="H339" s="20"/>
      <c r="I339" s="18">
        <v>213</v>
      </c>
      <c r="J339">
        <v>1</v>
      </c>
      <c r="K339">
        <v>0</v>
      </c>
      <c r="L339">
        <v>0</v>
      </c>
      <c r="M339" s="21">
        <f t="shared" si="152"/>
        <v>1</v>
      </c>
      <c r="N339" s="20"/>
      <c r="O339" s="18">
        <f t="shared" si="153"/>
        <v>456</v>
      </c>
      <c r="P339">
        <f t="shared" si="154"/>
        <v>72</v>
      </c>
      <c r="Q339">
        <f t="shared" si="155"/>
        <v>3</v>
      </c>
      <c r="R339">
        <f t="shared" si="156"/>
        <v>49</v>
      </c>
      <c r="S339" s="21">
        <f t="shared" si="157"/>
        <v>124</v>
      </c>
    </row>
    <row r="340" spans="2:19" ht="12.75">
      <c r="B340" t="s">
        <v>295</v>
      </c>
      <c r="C340" s="18">
        <v>333</v>
      </c>
      <c r="D340">
        <v>70</v>
      </c>
      <c r="E340">
        <v>7</v>
      </c>
      <c r="F340">
        <v>124</v>
      </c>
      <c r="G340" s="21">
        <f t="shared" si="151"/>
        <v>201</v>
      </c>
      <c r="H340" s="20"/>
      <c r="I340" s="18">
        <v>221</v>
      </c>
      <c r="J340">
        <v>0</v>
      </c>
      <c r="K340">
        <v>0</v>
      </c>
      <c r="L340">
        <v>2</v>
      </c>
      <c r="M340" s="21">
        <f t="shared" si="152"/>
        <v>2</v>
      </c>
      <c r="N340" s="20"/>
      <c r="O340" s="18">
        <f t="shared" si="153"/>
        <v>554</v>
      </c>
      <c r="P340">
        <f t="shared" si="154"/>
        <v>70</v>
      </c>
      <c r="Q340">
        <f t="shared" si="155"/>
        <v>7</v>
      </c>
      <c r="R340">
        <f t="shared" si="156"/>
        <v>126</v>
      </c>
      <c r="S340" s="21">
        <f t="shared" si="157"/>
        <v>203</v>
      </c>
    </row>
    <row r="341" spans="2:19" ht="12.75">
      <c r="B341" t="s">
        <v>296</v>
      </c>
      <c r="C341" s="18">
        <v>335</v>
      </c>
      <c r="D341">
        <v>59</v>
      </c>
      <c r="E341">
        <v>1</v>
      </c>
      <c r="F341">
        <v>52</v>
      </c>
      <c r="G341" s="21">
        <f t="shared" si="151"/>
        <v>112</v>
      </c>
      <c r="H341" s="20"/>
      <c r="I341" s="18">
        <v>623</v>
      </c>
      <c r="J341">
        <v>0</v>
      </c>
      <c r="K341">
        <v>0</v>
      </c>
      <c r="L341">
        <v>0</v>
      </c>
      <c r="M341" s="21">
        <f t="shared" si="152"/>
        <v>0</v>
      </c>
      <c r="N341" s="20"/>
      <c r="O341" s="18">
        <f t="shared" si="153"/>
        <v>958</v>
      </c>
      <c r="P341">
        <f t="shared" si="154"/>
        <v>59</v>
      </c>
      <c r="Q341">
        <f t="shared" si="155"/>
        <v>1</v>
      </c>
      <c r="R341">
        <f t="shared" si="156"/>
        <v>52</v>
      </c>
      <c r="S341" s="21">
        <f t="shared" si="157"/>
        <v>112</v>
      </c>
    </row>
    <row r="342" spans="2:19" ht="12.75">
      <c r="B342" t="s">
        <v>297</v>
      </c>
      <c r="C342" s="18">
        <v>116</v>
      </c>
      <c r="D342">
        <v>14</v>
      </c>
      <c r="E342">
        <v>5</v>
      </c>
      <c r="F342">
        <v>32</v>
      </c>
      <c r="G342" s="21">
        <f t="shared" si="151"/>
        <v>51</v>
      </c>
      <c r="H342" s="20"/>
      <c r="I342" s="18">
        <v>207</v>
      </c>
      <c r="J342">
        <v>1</v>
      </c>
      <c r="K342">
        <v>0</v>
      </c>
      <c r="L342">
        <v>0</v>
      </c>
      <c r="M342" s="21">
        <f t="shared" si="152"/>
        <v>1</v>
      </c>
      <c r="N342" s="20"/>
      <c r="O342" s="18">
        <f t="shared" si="153"/>
        <v>323</v>
      </c>
      <c r="P342">
        <f t="shared" si="154"/>
        <v>15</v>
      </c>
      <c r="Q342">
        <f t="shared" si="155"/>
        <v>5</v>
      </c>
      <c r="R342">
        <f t="shared" si="156"/>
        <v>32</v>
      </c>
      <c r="S342" s="21">
        <f t="shared" si="157"/>
        <v>52</v>
      </c>
    </row>
    <row r="343" spans="2:19" ht="12.75">
      <c r="B343" t="s">
        <v>298</v>
      </c>
      <c r="C343" s="18">
        <v>659</v>
      </c>
      <c r="D343">
        <v>171</v>
      </c>
      <c r="E343">
        <v>8</v>
      </c>
      <c r="F343">
        <v>232</v>
      </c>
      <c r="G343" s="21">
        <f t="shared" si="151"/>
        <v>411</v>
      </c>
      <c r="H343" s="20"/>
      <c r="I343" s="18">
        <v>327</v>
      </c>
      <c r="J343">
        <v>0</v>
      </c>
      <c r="K343">
        <v>0</v>
      </c>
      <c r="L343">
        <v>6</v>
      </c>
      <c r="M343" s="21">
        <f t="shared" si="152"/>
        <v>6</v>
      </c>
      <c r="N343" s="20"/>
      <c r="O343" s="18">
        <f t="shared" si="153"/>
        <v>986</v>
      </c>
      <c r="P343">
        <f t="shared" si="154"/>
        <v>171</v>
      </c>
      <c r="Q343">
        <f t="shared" si="155"/>
        <v>8</v>
      </c>
      <c r="R343">
        <f t="shared" si="156"/>
        <v>238</v>
      </c>
      <c r="S343" s="21">
        <f t="shared" si="157"/>
        <v>417</v>
      </c>
    </row>
    <row r="344" spans="2:19" ht="12.75">
      <c r="B344" t="s">
        <v>299</v>
      </c>
      <c r="C344" s="18">
        <v>85</v>
      </c>
      <c r="D344">
        <v>5</v>
      </c>
      <c r="E344">
        <v>3</v>
      </c>
      <c r="F344">
        <v>2</v>
      </c>
      <c r="G344" s="21">
        <f t="shared" si="151"/>
        <v>10</v>
      </c>
      <c r="H344" s="20"/>
      <c r="I344" s="18">
        <v>196</v>
      </c>
      <c r="J344">
        <v>0</v>
      </c>
      <c r="K344">
        <v>0</v>
      </c>
      <c r="L344">
        <v>0</v>
      </c>
      <c r="M344" s="21">
        <f t="shared" si="152"/>
        <v>0</v>
      </c>
      <c r="N344" s="20"/>
      <c r="O344" s="18">
        <f t="shared" si="153"/>
        <v>281</v>
      </c>
      <c r="P344">
        <f t="shared" si="154"/>
        <v>5</v>
      </c>
      <c r="Q344">
        <f t="shared" si="155"/>
        <v>3</v>
      </c>
      <c r="R344">
        <f t="shared" si="156"/>
        <v>2</v>
      </c>
      <c r="S344" s="21">
        <f t="shared" si="157"/>
        <v>10</v>
      </c>
    </row>
    <row r="345" spans="1:19" s="2" customFormat="1" ht="12.75">
      <c r="A345" s="22"/>
      <c r="B345" s="23" t="s">
        <v>25</v>
      </c>
      <c r="C345" s="24">
        <v>13277</v>
      </c>
      <c r="D345" s="25">
        <f>SUM(D334:D344)</f>
        <v>4374</v>
      </c>
      <c r="E345" s="25">
        <f>SUM(E334:E344)</f>
        <v>167</v>
      </c>
      <c r="F345" s="25">
        <f>SUM(F334:F344)</f>
        <v>3994</v>
      </c>
      <c r="G345" s="25">
        <f>SUM(G334:G344)</f>
        <v>8535</v>
      </c>
      <c r="H345" s="21"/>
      <c r="I345" s="24">
        <f>SUM(I334:I344)</f>
        <v>6049</v>
      </c>
      <c r="J345" s="25">
        <f>SUM(J334:J344)</f>
        <v>5</v>
      </c>
      <c r="K345" s="25">
        <f>SUM(K334:K344)</f>
        <v>0</v>
      </c>
      <c r="L345" s="25">
        <f>SUM(L334:L344)</f>
        <v>67</v>
      </c>
      <c r="M345" s="25">
        <f>SUM(M334:M344)</f>
        <v>72</v>
      </c>
      <c r="N345" s="21"/>
      <c r="O345" s="24">
        <f t="shared" si="153"/>
        <v>19326</v>
      </c>
      <c r="P345" s="25">
        <f t="shared" si="154"/>
        <v>4379</v>
      </c>
      <c r="Q345" s="25">
        <f t="shared" si="155"/>
        <v>167</v>
      </c>
      <c r="R345" s="25">
        <f t="shared" si="156"/>
        <v>4061</v>
      </c>
      <c r="S345" s="25">
        <f t="shared" si="157"/>
        <v>8607</v>
      </c>
    </row>
    <row r="346" spans="1:19" ht="12.75">
      <c r="A346" s="1" t="s">
        <v>300</v>
      </c>
      <c r="C346" s="18"/>
      <c r="G346" s="21"/>
      <c r="H346" s="20"/>
      <c r="I346" s="18"/>
      <c r="M346" s="21"/>
      <c r="N346" s="20"/>
      <c r="O346" s="18"/>
      <c r="S346" s="21"/>
    </row>
    <row r="347" spans="2:19" ht="12.75">
      <c r="B347" t="s">
        <v>11</v>
      </c>
      <c r="C347" s="18">
        <v>5470</v>
      </c>
      <c r="D347">
        <f>2443+100+11+10</f>
        <v>2564</v>
      </c>
      <c r="E347">
        <v>46</v>
      </c>
      <c r="F347">
        <f>1601+305</f>
        <v>1906</v>
      </c>
      <c r="G347" s="21">
        <f aca="true" t="shared" si="158" ref="G347:G355">SUM(D347:F347)</f>
        <v>4516</v>
      </c>
      <c r="H347" s="20"/>
      <c r="I347" s="18">
        <v>3820</v>
      </c>
      <c r="J347">
        <v>94</v>
      </c>
      <c r="K347">
        <v>1</v>
      </c>
      <c r="L347">
        <v>94</v>
      </c>
      <c r="M347" s="21">
        <f aca="true" t="shared" si="159" ref="M347:M355">SUM(J347:L347)</f>
        <v>189</v>
      </c>
      <c r="N347" s="20"/>
      <c r="O347" s="18">
        <f aca="true" t="shared" si="160" ref="O347:O356">C347+I347</f>
        <v>9290</v>
      </c>
      <c r="P347">
        <f aca="true" t="shared" si="161" ref="P347:P356">D347+J347</f>
        <v>2658</v>
      </c>
      <c r="Q347">
        <f aca="true" t="shared" si="162" ref="Q347:Q356">E347+K347</f>
        <v>47</v>
      </c>
      <c r="R347">
        <f aca="true" t="shared" si="163" ref="R347:R356">F347+L347</f>
        <v>2000</v>
      </c>
      <c r="S347" s="21">
        <f aca="true" t="shared" si="164" ref="S347:S356">G347+M347</f>
        <v>4705</v>
      </c>
    </row>
    <row r="348" spans="2:19" ht="12.75">
      <c r="B348" t="s">
        <v>301</v>
      </c>
      <c r="C348" s="18">
        <v>547</v>
      </c>
      <c r="D348">
        <v>190</v>
      </c>
      <c r="E348">
        <v>3</v>
      </c>
      <c r="F348">
        <v>121</v>
      </c>
      <c r="G348" s="21">
        <f t="shared" si="158"/>
        <v>314</v>
      </c>
      <c r="H348" s="20"/>
      <c r="I348" s="18">
        <v>1050</v>
      </c>
      <c r="J348">
        <v>25</v>
      </c>
      <c r="K348">
        <v>1</v>
      </c>
      <c r="L348">
        <v>20</v>
      </c>
      <c r="M348" s="21">
        <f t="shared" si="159"/>
        <v>46</v>
      </c>
      <c r="N348" s="20"/>
      <c r="O348" s="18">
        <f t="shared" si="160"/>
        <v>1597</v>
      </c>
      <c r="P348">
        <f t="shared" si="161"/>
        <v>215</v>
      </c>
      <c r="Q348">
        <f t="shared" si="162"/>
        <v>4</v>
      </c>
      <c r="R348">
        <f t="shared" si="163"/>
        <v>141</v>
      </c>
      <c r="S348" s="21">
        <f t="shared" si="164"/>
        <v>360</v>
      </c>
    </row>
    <row r="349" spans="2:19" ht="12.75">
      <c r="B349" t="s">
        <v>302</v>
      </c>
      <c r="C349" s="18">
        <v>173</v>
      </c>
      <c r="D349">
        <v>182</v>
      </c>
      <c r="E349">
        <v>1</v>
      </c>
      <c r="F349">
        <v>80</v>
      </c>
      <c r="G349" s="21">
        <f t="shared" si="158"/>
        <v>263</v>
      </c>
      <c r="H349" s="20"/>
      <c r="I349" s="18">
        <v>366</v>
      </c>
      <c r="J349">
        <v>13</v>
      </c>
      <c r="K349">
        <v>0</v>
      </c>
      <c r="L349">
        <v>11</v>
      </c>
      <c r="M349" s="21">
        <f t="shared" si="159"/>
        <v>24</v>
      </c>
      <c r="N349" s="20"/>
      <c r="O349" s="18">
        <f t="shared" si="160"/>
        <v>539</v>
      </c>
      <c r="P349">
        <f t="shared" si="161"/>
        <v>195</v>
      </c>
      <c r="Q349">
        <f t="shared" si="162"/>
        <v>1</v>
      </c>
      <c r="R349">
        <f t="shared" si="163"/>
        <v>91</v>
      </c>
      <c r="S349" s="21">
        <f t="shared" si="164"/>
        <v>287</v>
      </c>
    </row>
    <row r="350" spans="2:19" ht="12.75">
      <c r="B350" t="s">
        <v>303</v>
      </c>
      <c r="C350" s="18">
        <v>175</v>
      </c>
      <c r="D350">
        <v>278</v>
      </c>
      <c r="E350">
        <v>3</v>
      </c>
      <c r="F350">
        <v>155</v>
      </c>
      <c r="G350" s="21">
        <f t="shared" si="158"/>
        <v>436</v>
      </c>
      <c r="H350" s="20"/>
      <c r="I350" s="18">
        <v>234</v>
      </c>
      <c r="J350">
        <v>15</v>
      </c>
      <c r="K350">
        <v>0</v>
      </c>
      <c r="L350">
        <v>12</v>
      </c>
      <c r="M350" s="21">
        <f t="shared" si="159"/>
        <v>27</v>
      </c>
      <c r="N350" s="20"/>
      <c r="O350" s="18">
        <f t="shared" si="160"/>
        <v>409</v>
      </c>
      <c r="P350">
        <f t="shared" si="161"/>
        <v>293</v>
      </c>
      <c r="Q350">
        <f t="shared" si="162"/>
        <v>3</v>
      </c>
      <c r="R350">
        <f t="shared" si="163"/>
        <v>167</v>
      </c>
      <c r="S350" s="21">
        <f t="shared" si="164"/>
        <v>463</v>
      </c>
    </row>
    <row r="351" spans="2:19" ht="12.75">
      <c r="B351" t="s">
        <v>304</v>
      </c>
      <c r="C351" s="18">
        <v>160</v>
      </c>
      <c r="D351">
        <v>201</v>
      </c>
      <c r="E351">
        <v>1</v>
      </c>
      <c r="F351">
        <v>90</v>
      </c>
      <c r="G351" s="21">
        <f t="shared" si="158"/>
        <v>292</v>
      </c>
      <c r="H351" s="20"/>
      <c r="I351" s="18">
        <v>135</v>
      </c>
      <c r="J351">
        <v>8</v>
      </c>
      <c r="K351">
        <v>0</v>
      </c>
      <c r="L351">
        <v>0</v>
      </c>
      <c r="M351" s="21">
        <f t="shared" si="159"/>
        <v>8</v>
      </c>
      <c r="N351" s="20"/>
      <c r="O351" s="18">
        <f t="shared" si="160"/>
        <v>295</v>
      </c>
      <c r="P351">
        <f t="shared" si="161"/>
        <v>209</v>
      </c>
      <c r="Q351">
        <f t="shared" si="162"/>
        <v>1</v>
      </c>
      <c r="R351">
        <f t="shared" si="163"/>
        <v>90</v>
      </c>
      <c r="S351" s="21">
        <f t="shared" si="164"/>
        <v>300</v>
      </c>
    </row>
    <row r="352" spans="2:19" ht="12.75">
      <c r="B352" t="s">
        <v>305</v>
      </c>
      <c r="C352" s="18">
        <v>338</v>
      </c>
      <c r="D352">
        <v>323</v>
      </c>
      <c r="E352">
        <v>12</v>
      </c>
      <c r="F352">
        <v>179</v>
      </c>
      <c r="G352" s="21">
        <f t="shared" si="158"/>
        <v>514</v>
      </c>
      <c r="H352" s="20"/>
      <c r="I352" s="18">
        <v>700</v>
      </c>
      <c r="J352">
        <v>32</v>
      </c>
      <c r="K352">
        <v>0</v>
      </c>
      <c r="L352">
        <v>18</v>
      </c>
      <c r="M352" s="21">
        <f t="shared" si="159"/>
        <v>50</v>
      </c>
      <c r="N352" s="20"/>
      <c r="O352" s="18">
        <f t="shared" si="160"/>
        <v>1038</v>
      </c>
      <c r="P352">
        <f t="shared" si="161"/>
        <v>355</v>
      </c>
      <c r="Q352">
        <f t="shared" si="162"/>
        <v>12</v>
      </c>
      <c r="R352">
        <f t="shared" si="163"/>
        <v>197</v>
      </c>
      <c r="S352" s="21">
        <f t="shared" si="164"/>
        <v>564</v>
      </c>
    </row>
    <row r="353" spans="2:19" ht="12.75">
      <c r="B353" t="s">
        <v>306</v>
      </c>
      <c r="C353" s="18">
        <v>497</v>
      </c>
      <c r="D353">
        <v>268</v>
      </c>
      <c r="E353">
        <v>4</v>
      </c>
      <c r="F353">
        <v>211</v>
      </c>
      <c r="G353" s="21">
        <f t="shared" si="158"/>
        <v>483</v>
      </c>
      <c r="H353" s="20"/>
      <c r="I353" s="18">
        <v>955</v>
      </c>
      <c r="J353">
        <v>9</v>
      </c>
      <c r="K353">
        <v>0</v>
      </c>
      <c r="L353">
        <v>37</v>
      </c>
      <c r="M353" s="21">
        <f t="shared" si="159"/>
        <v>46</v>
      </c>
      <c r="N353" s="20"/>
      <c r="O353" s="18">
        <f t="shared" si="160"/>
        <v>1452</v>
      </c>
      <c r="P353">
        <f t="shared" si="161"/>
        <v>277</v>
      </c>
      <c r="Q353">
        <f t="shared" si="162"/>
        <v>4</v>
      </c>
      <c r="R353">
        <f t="shared" si="163"/>
        <v>248</v>
      </c>
      <c r="S353" s="21">
        <f t="shared" si="164"/>
        <v>529</v>
      </c>
    </row>
    <row r="354" spans="2:19" ht="12.75">
      <c r="B354" t="s">
        <v>307</v>
      </c>
      <c r="C354" s="18">
        <v>238</v>
      </c>
      <c r="D354">
        <v>124</v>
      </c>
      <c r="E354">
        <v>4</v>
      </c>
      <c r="F354">
        <v>116</v>
      </c>
      <c r="G354" s="21">
        <f t="shared" si="158"/>
        <v>244</v>
      </c>
      <c r="H354" s="20"/>
      <c r="I354" s="18">
        <v>529</v>
      </c>
      <c r="J354">
        <v>7</v>
      </c>
      <c r="K354">
        <v>0</v>
      </c>
      <c r="L354">
        <v>1</v>
      </c>
      <c r="M354" s="21">
        <f t="shared" si="159"/>
        <v>8</v>
      </c>
      <c r="N354" s="20"/>
      <c r="O354" s="18">
        <f t="shared" si="160"/>
        <v>767</v>
      </c>
      <c r="P354">
        <f t="shared" si="161"/>
        <v>131</v>
      </c>
      <c r="Q354">
        <f t="shared" si="162"/>
        <v>4</v>
      </c>
      <c r="R354">
        <f t="shared" si="163"/>
        <v>117</v>
      </c>
      <c r="S354" s="21">
        <f t="shared" si="164"/>
        <v>252</v>
      </c>
    </row>
    <row r="355" spans="2:19" ht="12.75">
      <c r="B355" t="s">
        <v>308</v>
      </c>
      <c r="C355" s="18">
        <v>63</v>
      </c>
      <c r="D355">
        <v>16</v>
      </c>
      <c r="E355">
        <v>0</v>
      </c>
      <c r="F355">
        <v>12</v>
      </c>
      <c r="G355" s="21">
        <f t="shared" si="158"/>
        <v>28</v>
      </c>
      <c r="H355" s="20"/>
      <c r="I355" s="18">
        <v>407</v>
      </c>
      <c r="J355">
        <v>3</v>
      </c>
      <c r="K355">
        <v>0</v>
      </c>
      <c r="L355">
        <v>8</v>
      </c>
      <c r="M355" s="21">
        <f t="shared" si="159"/>
        <v>11</v>
      </c>
      <c r="N355" s="20"/>
      <c r="O355" s="18">
        <f t="shared" si="160"/>
        <v>470</v>
      </c>
      <c r="P355">
        <f t="shared" si="161"/>
        <v>19</v>
      </c>
      <c r="Q355">
        <f t="shared" si="162"/>
        <v>0</v>
      </c>
      <c r="R355">
        <f t="shared" si="163"/>
        <v>20</v>
      </c>
      <c r="S355" s="21">
        <f t="shared" si="164"/>
        <v>39</v>
      </c>
    </row>
    <row r="356" spans="1:19" s="2" customFormat="1" ht="12.75">
      <c r="A356" s="22"/>
      <c r="B356" s="23" t="s">
        <v>25</v>
      </c>
      <c r="C356" s="24">
        <v>7661</v>
      </c>
      <c r="D356" s="25">
        <f>SUM(D347:D355)</f>
        <v>4146</v>
      </c>
      <c r="E356" s="25">
        <f>SUM(E347:E355)</f>
        <v>74</v>
      </c>
      <c r="F356" s="25">
        <f>SUM(F347:F355)</f>
        <v>2870</v>
      </c>
      <c r="G356" s="25">
        <f>SUM(G347:G355)</f>
        <v>7090</v>
      </c>
      <c r="H356" s="21"/>
      <c r="I356" s="24">
        <f>SUM(I347:I355)</f>
        <v>8196</v>
      </c>
      <c r="J356" s="25">
        <f>SUM(J347:J355)</f>
        <v>206</v>
      </c>
      <c r="K356" s="25">
        <f>SUM(K347:K355)</f>
        <v>2</v>
      </c>
      <c r="L356" s="25">
        <f>SUM(L347:L355)</f>
        <v>201</v>
      </c>
      <c r="M356" s="25">
        <f>SUM(M347:M355)</f>
        <v>409</v>
      </c>
      <c r="N356" s="21"/>
      <c r="O356" s="24">
        <f t="shared" si="160"/>
        <v>15857</v>
      </c>
      <c r="P356" s="25">
        <f t="shared" si="161"/>
        <v>4352</v>
      </c>
      <c r="Q356" s="25">
        <f t="shared" si="162"/>
        <v>76</v>
      </c>
      <c r="R356" s="25">
        <f t="shared" si="163"/>
        <v>3071</v>
      </c>
      <c r="S356" s="25">
        <f t="shared" si="164"/>
        <v>7499</v>
      </c>
    </row>
    <row r="357" spans="1:19" ht="12.75">
      <c r="A357" s="1" t="s">
        <v>309</v>
      </c>
      <c r="C357" s="18"/>
      <c r="G357" s="21"/>
      <c r="H357" s="20"/>
      <c r="I357" s="18"/>
      <c r="M357" s="21"/>
      <c r="N357" s="20"/>
      <c r="O357" s="18"/>
      <c r="S357" s="21"/>
    </row>
    <row r="358" spans="2:19" ht="12.75">
      <c r="B358" t="s">
        <v>11</v>
      </c>
      <c r="C358" s="18">
        <v>11345</v>
      </c>
      <c r="D358">
        <f>4348+448</f>
        <v>4796</v>
      </c>
      <c r="E358">
        <f>88+11</f>
        <v>99</v>
      </c>
      <c r="F358">
        <f>4287+484</f>
        <v>4771</v>
      </c>
      <c r="G358" s="21">
        <f aca="true" t="shared" si="165" ref="G358:G376">SUM(D358:F358)</f>
        <v>9666</v>
      </c>
      <c r="H358" s="20"/>
      <c r="I358" s="18">
        <v>1030</v>
      </c>
      <c r="J358">
        <v>18</v>
      </c>
      <c r="K358">
        <v>2</v>
      </c>
      <c r="L358">
        <v>103</v>
      </c>
      <c r="M358" s="21">
        <f aca="true" t="shared" si="166" ref="M358:M376">SUM(J358:L358)</f>
        <v>123</v>
      </c>
      <c r="N358" s="20"/>
      <c r="O358" s="18">
        <f aca="true" t="shared" si="167" ref="O358:O377">C358+I358</f>
        <v>12375</v>
      </c>
      <c r="P358">
        <f aca="true" t="shared" si="168" ref="P358:P377">D358+J358</f>
        <v>4814</v>
      </c>
      <c r="Q358">
        <f aca="true" t="shared" si="169" ref="Q358:Q377">E358+K358</f>
        <v>101</v>
      </c>
      <c r="R358">
        <f aca="true" t="shared" si="170" ref="R358:R377">F358+L358</f>
        <v>4874</v>
      </c>
      <c r="S358" s="21">
        <f aca="true" t="shared" si="171" ref="S358:S377">G358+M358</f>
        <v>9789</v>
      </c>
    </row>
    <row r="359" spans="2:19" ht="12.75">
      <c r="B359" t="s">
        <v>310</v>
      </c>
      <c r="C359" s="18">
        <v>584</v>
      </c>
      <c r="D359">
        <v>272</v>
      </c>
      <c r="E359">
        <v>10</v>
      </c>
      <c r="F359">
        <v>233</v>
      </c>
      <c r="G359" s="21">
        <f t="shared" si="165"/>
        <v>515</v>
      </c>
      <c r="H359" s="20"/>
      <c r="I359" s="18">
        <v>929</v>
      </c>
      <c r="J359">
        <v>10</v>
      </c>
      <c r="K359">
        <v>1</v>
      </c>
      <c r="L359">
        <v>39</v>
      </c>
      <c r="M359" s="21">
        <f t="shared" si="166"/>
        <v>50</v>
      </c>
      <c r="N359" s="20"/>
      <c r="O359" s="18">
        <f t="shared" si="167"/>
        <v>1513</v>
      </c>
      <c r="P359">
        <f t="shared" si="168"/>
        <v>282</v>
      </c>
      <c r="Q359">
        <f t="shared" si="169"/>
        <v>11</v>
      </c>
      <c r="R359">
        <f t="shared" si="170"/>
        <v>272</v>
      </c>
      <c r="S359" s="21">
        <f t="shared" si="171"/>
        <v>565</v>
      </c>
    </row>
    <row r="360" spans="2:19" ht="12.75">
      <c r="B360" t="s">
        <v>311</v>
      </c>
      <c r="C360" s="18">
        <v>242</v>
      </c>
      <c r="D360">
        <v>65</v>
      </c>
      <c r="E360">
        <v>3</v>
      </c>
      <c r="F360">
        <v>94</v>
      </c>
      <c r="G360" s="21">
        <f t="shared" si="165"/>
        <v>162</v>
      </c>
      <c r="H360" s="20"/>
      <c r="I360" s="18">
        <v>250</v>
      </c>
      <c r="J360">
        <v>0</v>
      </c>
      <c r="K360">
        <v>0</v>
      </c>
      <c r="L360">
        <v>13</v>
      </c>
      <c r="M360" s="21">
        <f t="shared" si="166"/>
        <v>13</v>
      </c>
      <c r="N360" s="20"/>
      <c r="O360" s="18">
        <f t="shared" si="167"/>
        <v>492</v>
      </c>
      <c r="P360">
        <f t="shared" si="168"/>
        <v>65</v>
      </c>
      <c r="Q360">
        <f t="shared" si="169"/>
        <v>3</v>
      </c>
      <c r="R360">
        <f t="shared" si="170"/>
        <v>107</v>
      </c>
      <c r="S360" s="21">
        <f t="shared" si="171"/>
        <v>175</v>
      </c>
    </row>
    <row r="361" spans="2:19" ht="12.75">
      <c r="B361" t="s">
        <v>312</v>
      </c>
      <c r="C361" s="18">
        <v>468</v>
      </c>
      <c r="D361">
        <v>126</v>
      </c>
      <c r="E361">
        <v>4</v>
      </c>
      <c r="F361">
        <v>140</v>
      </c>
      <c r="G361" s="21">
        <f t="shared" si="165"/>
        <v>270</v>
      </c>
      <c r="H361" s="20"/>
      <c r="I361" s="18">
        <v>537</v>
      </c>
      <c r="J361">
        <v>2</v>
      </c>
      <c r="K361">
        <v>1</v>
      </c>
      <c r="L361">
        <v>0</v>
      </c>
      <c r="M361" s="21">
        <f t="shared" si="166"/>
        <v>3</v>
      </c>
      <c r="N361" s="20"/>
      <c r="O361" s="18">
        <f t="shared" si="167"/>
        <v>1005</v>
      </c>
      <c r="P361">
        <f t="shared" si="168"/>
        <v>128</v>
      </c>
      <c r="Q361">
        <f t="shared" si="169"/>
        <v>5</v>
      </c>
      <c r="R361">
        <f t="shared" si="170"/>
        <v>140</v>
      </c>
      <c r="S361" s="21">
        <f t="shared" si="171"/>
        <v>273</v>
      </c>
    </row>
    <row r="362" spans="2:19" ht="12.75">
      <c r="B362" t="s">
        <v>313</v>
      </c>
      <c r="C362" s="18">
        <v>830</v>
      </c>
      <c r="D362">
        <v>254</v>
      </c>
      <c r="E362">
        <v>9</v>
      </c>
      <c r="F362">
        <v>260</v>
      </c>
      <c r="G362" s="21">
        <f t="shared" si="165"/>
        <v>523</v>
      </c>
      <c r="H362" s="20"/>
      <c r="I362" s="18">
        <v>2068</v>
      </c>
      <c r="J362">
        <v>1</v>
      </c>
      <c r="K362">
        <v>0</v>
      </c>
      <c r="L362">
        <v>37</v>
      </c>
      <c r="M362" s="21">
        <f t="shared" si="166"/>
        <v>38</v>
      </c>
      <c r="N362" s="20"/>
      <c r="O362" s="18">
        <f t="shared" si="167"/>
        <v>2898</v>
      </c>
      <c r="P362">
        <f t="shared" si="168"/>
        <v>255</v>
      </c>
      <c r="Q362">
        <f t="shared" si="169"/>
        <v>9</v>
      </c>
      <c r="R362">
        <f t="shared" si="170"/>
        <v>297</v>
      </c>
      <c r="S362" s="21">
        <f t="shared" si="171"/>
        <v>561</v>
      </c>
    </row>
    <row r="363" spans="2:19" ht="12.75">
      <c r="B363" t="s">
        <v>314</v>
      </c>
      <c r="C363" s="18">
        <v>437</v>
      </c>
      <c r="D363">
        <v>258</v>
      </c>
      <c r="E363">
        <v>4</v>
      </c>
      <c r="F363">
        <v>182</v>
      </c>
      <c r="G363" s="21">
        <f t="shared" si="165"/>
        <v>444</v>
      </c>
      <c r="H363" s="20"/>
      <c r="I363" s="18">
        <v>817</v>
      </c>
      <c r="J363">
        <v>0</v>
      </c>
      <c r="K363">
        <v>0</v>
      </c>
      <c r="L363">
        <v>12</v>
      </c>
      <c r="M363" s="21">
        <f t="shared" si="166"/>
        <v>12</v>
      </c>
      <c r="N363" s="20"/>
      <c r="O363" s="18">
        <f t="shared" si="167"/>
        <v>1254</v>
      </c>
      <c r="P363">
        <f t="shared" si="168"/>
        <v>258</v>
      </c>
      <c r="Q363">
        <f t="shared" si="169"/>
        <v>4</v>
      </c>
      <c r="R363">
        <f t="shared" si="170"/>
        <v>194</v>
      </c>
      <c r="S363" s="21">
        <f t="shared" si="171"/>
        <v>456</v>
      </c>
    </row>
    <row r="364" spans="2:19" ht="12.75">
      <c r="B364" t="s">
        <v>315</v>
      </c>
      <c r="C364" s="18">
        <v>358</v>
      </c>
      <c r="D364">
        <v>57</v>
      </c>
      <c r="E364">
        <v>1</v>
      </c>
      <c r="F364">
        <v>69</v>
      </c>
      <c r="G364" s="21">
        <f t="shared" si="165"/>
        <v>127</v>
      </c>
      <c r="H364" s="20"/>
      <c r="I364" s="18">
        <v>259</v>
      </c>
      <c r="J364">
        <v>0</v>
      </c>
      <c r="K364">
        <v>0</v>
      </c>
      <c r="L364">
        <v>0</v>
      </c>
      <c r="M364" s="21">
        <f t="shared" si="166"/>
        <v>0</v>
      </c>
      <c r="N364" s="20"/>
      <c r="O364" s="18">
        <f t="shared" si="167"/>
        <v>617</v>
      </c>
      <c r="P364">
        <f t="shared" si="168"/>
        <v>57</v>
      </c>
      <c r="Q364">
        <f t="shared" si="169"/>
        <v>1</v>
      </c>
      <c r="R364">
        <f t="shared" si="170"/>
        <v>69</v>
      </c>
      <c r="S364" s="21">
        <f t="shared" si="171"/>
        <v>127</v>
      </c>
    </row>
    <row r="365" spans="2:19" ht="12.75">
      <c r="B365" t="s">
        <v>316</v>
      </c>
      <c r="C365" s="18">
        <v>333</v>
      </c>
      <c r="D365">
        <v>84</v>
      </c>
      <c r="E365">
        <v>1</v>
      </c>
      <c r="F365">
        <v>63</v>
      </c>
      <c r="G365" s="21">
        <f t="shared" si="165"/>
        <v>148</v>
      </c>
      <c r="H365" s="20"/>
      <c r="I365" s="18">
        <v>696</v>
      </c>
      <c r="J365">
        <v>5</v>
      </c>
      <c r="K365">
        <v>0</v>
      </c>
      <c r="L365">
        <v>17</v>
      </c>
      <c r="M365" s="21">
        <f t="shared" si="166"/>
        <v>22</v>
      </c>
      <c r="N365" s="20"/>
      <c r="O365" s="18">
        <f t="shared" si="167"/>
        <v>1029</v>
      </c>
      <c r="P365">
        <f t="shared" si="168"/>
        <v>89</v>
      </c>
      <c r="Q365">
        <f t="shared" si="169"/>
        <v>1</v>
      </c>
      <c r="R365">
        <f t="shared" si="170"/>
        <v>80</v>
      </c>
      <c r="S365" s="21">
        <f t="shared" si="171"/>
        <v>170</v>
      </c>
    </row>
    <row r="366" spans="2:19" ht="12.75">
      <c r="B366" t="s">
        <v>317</v>
      </c>
      <c r="C366" s="18">
        <v>643</v>
      </c>
      <c r="D366">
        <v>414</v>
      </c>
      <c r="E366">
        <v>10</v>
      </c>
      <c r="F366">
        <v>225</v>
      </c>
      <c r="G366" s="21">
        <f t="shared" si="165"/>
        <v>649</v>
      </c>
      <c r="H366" s="20"/>
      <c r="I366" s="18">
        <v>764</v>
      </c>
      <c r="J366">
        <v>2</v>
      </c>
      <c r="K366">
        <v>0</v>
      </c>
      <c r="L366">
        <v>2</v>
      </c>
      <c r="M366" s="21">
        <f t="shared" si="166"/>
        <v>4</v>
      </c>
      <c r="N366" s="20"/>
      <c r="O366" s="18">
        <f t="shared" si="167"/>
        <v>1407</v>
      </c>
      <c r="P366">
        <f t="shared" si="168"/>
        <v>416</v>
      </c>
      <c r="Q366">
        <f t="shared" si="169"/>
        <v>10</v>
      </c>
      <c r="R366">
        <f t="shared" si="170"/>
        <v>227</v>
      </c>
      <c r="S366" s="21">
        <f t="shared" si="171"/>
        <v>653</v>
      </c>
    </row>
    <row r="367" spans="2:19" ht="12.75">
      <c r="B367" t="s">
        <v>318</v>
      </c>
      <c r="C367" s="18">
        <v>180</v>
      </c>
      <c r="D367">
        <v>115</v>
      </c>
      <c r="E367">
        <v>0</v>
      </c>
      <c r="F367">
        <v>44</v>
      </c>
      <c r="G367" s="21">
        <f t="shared" si="165"/>
        <v>159</v>
      </c>
      <c r="H367" s="20"/>
      <c r="I367" s="18">
        <v>380</v>
      </c>
      <c r="J367">
        <v>1</v>
      </c>
      <c r="K367">
        <v>0</v>
      </c>
      <c r="L367">
        <v>4</v>
      </c>
      <c r="M367" s="21">
        <f t="shared" si="166"/>
        <v>5</v>
      </c>
      <c r="N367" s="20"/>
      <c r="O367" s="18">
        <f t="shared" si="167"/>
        <v>560</v>
      </c>
      <c r="P367">
        <f t="shared" si="168"/>
        <v>116</v>
      </c>
      <c r="Q367">
        <f t="shared" si="169"/>
        <v>0</v>
      </c>
      <c r="R367">
        <f t="shared" si="170"/>
        <v>48</v>
      </c>
      <c r="S367" s="21">
        <f t="shared" si="171"/>
        <v>164</v>
      </c>
    </row>
    <row r="368" spans="2:19" ht="12.75">
      <c r="B368" t="s">
        <v>319</v>
      </c>
      <c r="C368" s="18">
        <v>654</v>
      </c>
      <c r="D368">
        <v>328</v>
      </c>
      <c r="E368">
        <v>5</v>
      </c>
      <c r="F368">
        <v>266</v>
      </c>
      <c r="G368" s="21">
        <f t="shared" si="165"/>
        <v>599</v>
      </c>
      <c r="H368" s="20"/>
      <c r="I368" s="18">
        <v>2410</v>
      </c>
      <c r="J368">
        <v>7</v>
      </c>
      <c r="K368">
        <v>0</v>
      </c>
      <c r="L368">
        <v>32</v>
      </c>
      <c r="M368" s="21">
        <f t="shared" si="166"/>
        <v>39</v>
      </c>
      <c r="N368" s="20"/>
      <c r="O368" s="18">
        <f t="shared" si="167"/>
        <v>3064</v>
      </c>
      <c r="P368">
        <f t="shared" si="168"/>
        <v>335</v>
      </c>
      <c r="Q368">
        <f t="shared" si="169"/>
        <v>5</v>
      </c>
      <c r="R368">
        <f t="shared" si="170"/>
        <v>298</v>
      </c>
      <c r="S368" s="21">
        <f t="shared" si="171"/>
        <v>638</v>
      </c>
    </row>
    <row r="369" spans="2:19" ht="12.75">
      <c r="B369" t="s">
        <v>320</v>
      </c>
      <c r="C369" s="18">
        <v>610</v>
      </c>
      <c r="D369">
        <v>190</v>
      </c>
      <c r="E369">
        <v>3</v>
      </c>
      <c r="F369">
        <v>110</v>
      </c>
      <c r="G369" s="21">
        <f t="shared" si="165"/>
        <v>303</v>
      </c>
      <c r="H369" s="20"/>
      <c r="I369" s="18">
        <v>722</v>
      </c>
      <c r="J369">
        <v>3</v>
      </c>
      <c r="K369">
        <v>1</v>
      </c>
      <c r="L369">
        <v>11</v>
      </c>
      <c r="M369" s="21">
        <f t="shared" si="166"/>
        <v>15</v>
      </c>
      <c r="N369" s="20"/>
      <c r="O369" s="18">
        <f t="shared" si="167"/>
        <v>1332</v>
      </c>
      <c r="P369">
        <f t="shared" si="168"/>
        <v>193</v>
      </c>
      <c r="Q369">
        <f t="shared" si="169"/>
        <v>4</v>
      </c>
      <c r="R369">
        <f t="shared" si="170"/>
        <v>121</v>
      </c>
      <c r="S369" s="21">
        <f t="shared" si="171"/>
        <v>318</v>
      </c>
    </row>
    <row r="370" spans="2:19" ht="12.75">
      <c r="B370" t="s">
        <v>321</v>
      </c>
      <c r="C370" s="18">
        <v>364</v>
      </c>
      <c r="D370">
        <v>65</v>
      </c>
      <c r="E370">
        <v>3</v>
      </c>
      <c r="F370">
        <v>54</v>
      </c>
      <c r="G370" s="21">
        <f t="shared" si="165"/>
        <v>122</v>
      </c>
      <c r="H370" s="20"/>
      <c r="I370" s="18">
        <v>77</v>
      </c>
      <c r="J370">
        <v>0</v>
      </c>
      <c r="K370">
        <v>0</v>
      </c>
      <c r="L370">
        <v>6</v>
      </c>
      <c r="M370" s="21">
        <f t="shared" si="166"/>
        <v>6</v>
      </c>
      <c r="N370" s="20"/>
      <c r="O370" s="18">
        <f t="shared" si="167"/>
        <v>441</v>
      </c>
      <c r="P370">
        <f t="shared" si="168"/>
        <v>65</v>
      </c>
      <c r="Q370">
        <f t="shared" si="169"/>
        <v>3</v>
      </c>
      <c r="R370">
        <f t="shared" si="170"/>
        <v>60</v>
      </c>
      <c r="S370" s="21">
        <f t="shared" si="171"/>
        <v>128</v>
      </c>
    </row>
    <row r="371" spans="2:19" ht="12.75">
      <c r="B371" t="s">
        <v>322</v>
      </c>
      <c r="C371" s="18">
        <v>392</v>
      </c>
      <c r="D371">
        <v>243</v>
      </c>
      <c r="E371">
        <v>7</v>
      </c>
      <c r="F371">
        <v>151</v>
      </c>
      <c r="G371" s="21">
        <f t="shared" si="165"/>
        <v>401</v>
      </c>
      <c r="H371" s="20"/>
      <c r="I371" s="18">
        <v>641</v>
      </c>
      <c r="J371">
        <v>3</v>
      </c>
      <c r="K371">
        <v>0</v>
      </c>
      <c r="L371">
        <v>27</v>
      </c>
      <c r="M371" s="21">
        <f t="shared" si="166"/>
        <v>30</v>
      </c>
      <c r="N371" s="20"/>
      <c r="O371" s="18">
        <f t="shared" si="167"/>
        <v>1033</v>
      </c>
      <c r="P371">
        <f t="shared" si="168"/>
        <v>246</v>
      </c>
      <c r="Q371">
        <f t="shared" si="169"/>
        <v>7</v>
      </c>
      <c r="R371">
        <f t="shared" si="170"/>
        <v>178</v>
      </c>
      <c r="S371" s="21">
        <f t="shared" si="171"/>
        <v>431</v>
      </c>
    </row>
    <row r="372" spans="2:19" ht="12.75">
      <c r="B372" t="s">
        <v>323</v>
      </c>
      <c r="C372" s="18">
        <v>226</v>
      </c>
      <c r="D372">
        <v>16</v>
      </c>
      <c r="E372">
        <v>0</v>
      </c>
      <c r="F372">
        <v>53</v>
      </c>
      <c r="G372" s="21">
        <f t="shared" si="165"/>
        <v>69</v>
      </c>
      <c r="H372" s="20"/>
      <c r="I372" s="18">
        <v>400</v>
      </c>
      <c r="J372">
        <v>0</v>
      </c>
      <c r="K372">
        <v>0</v>
      </c>
      <c r="L372">
        <v>19</v>
      </c>
      <c r="M372" s="21">
        <f t="shared" si="166"/>
        <v>19</v>
      </c>
      <c r="N372" s="20"/>
      <c r="O372" s="18">
        <f t="shared" si="167"/>
        <v>626</v>
      </c>
      <c r="P372">
        <f t="shared" si="168"/>
        <v>16</v>
      </c>
      <c r="Q372">
        <f t="shared" si="169"/>
        <v>0</v>
      </c>
      <c r="R372">
        <f t="shared" si="170"/>
        <v>72</v>
      </c>
      <c r="S372" s="21">
        <f t="shared" si="171"/>
        <v>88</v>
      </c>
    </row>
    <row r="373" spans="2:19" ht="12.75">
      <c r="B373" t="s">
        <v>324</v>
      </c>
      <c r="C373" s="18">
        <v>133</v>
      </c>
      <c r="D373">
        <v>75</v>
      </c>
      <c r="E373">
        <v>1</v>
      </c>
      <c r="F373">
        <v>43</v>
      </c>
      <c r="G373" s="21">
        <f t="shared" si="165"/>
        <v>119</v>
      </c>
      <c r="H373" s="20"/>
      <c r="I373" s="18">
        <v>189</v>
      </c>
      <c r="J373">
        <v>0</v>
      </c>
      <c r="K373">
        <v>0</v>
      </c>
      <c r="L373">
        <v>4</v>
      </c>
      <c r="M373" s="21">
        <f t="shared" si="166"/>
        <v>4</v>
      </c>
      <c r="N373" s="20"/>
      <c r="O373" s="18">
        <f t="shared" si="167"/>
        <v>322</v>
      </c>
      <c r="P373">
        <f t="shared" si="168"/>
        <v>75</v>
      </c>
      <c r="Q373">
        <f t="shared" si="169"/>
        <v>1</v>
      </c>
      <c r="R373">
        <f t="shared" si="170"/>
        <v>47</v>
      </c>
      <c r="S373" s="21">
        <f t="shared" si="171"/>
        <v>123</v>
      </c>
    </row>
    <row r="374" spans="2:19" ht="12.75">
      <c r="B374" t="s">
        <v>325</v>
      </c>
      <c r="C374" s="18">
        <v>177</v>
      </c>
      <c r="D374">
        <v>63</v>
      </c>
      <c r="E374">
        <v>1</v>
      </c>
      <c r="F374">
        <v>48</v>
      </c>
      <c r="G374" s="21">
        <f t="shared" si="165"/>
        <v>112</v>
      </c>
      <c r="H374" s="20"/>
      <c r="I374" s="18">
        <v>154</v>
      </c>
      <c r="J374">
        <v>0</v>
      </c>
      <c r="K374">
        <v>0</v>
      </c>
      <c r="L374">
        <v>2</v>
      </c>
      <c r="M374" s="21">
        <f t="shared" si="166"/>
        <v>2</v>
      </c>
      <c r="N374" s="20"/>
      <c r="O374" s="18">
        <f t="shared" si="167"/>
        <v>331</v>
      </c>
      <c r="P374">
        <f t="shared" si="168"/>
        <v>63</v>
      </c>
      <c r="Q374">
        <f t="shared" si="169"/>
        <v>1</v>
      </c>
      <c r="R374">
        <f t="shared" si="170"/>
        <v>50</v>
      </c>
      <c r="S374" s="21">
        <f t="shared" si="171"/>
        <v>114</v>
      </c>
    </row>
    <row r="375" spans="2:19" ht="12.75">
      <c r="B375" t="s">
        <v>326</v>
      </c>
      <c r="C375" s="18">
        <v>350</v>
      </c>
      <c r="D375">
        <v>219</v>
      </c>
      <c r="E375">
        <v>6</v>
      </c>
      <c r="F375">
        <v>192</v>
      </c>
      <c r="G375" s="21">
        <f t="shared" si="165"/>
        <v>417</v>
      </c>
      <c r="H375" s="20"/>
      <c r="I375" s="18">
        <v>987</v>
      </c>
      <c r="J375">
        <v>1</v>
      </c>
      <c r="K375">
        <v>0</v>
      </c>
      <c r="L375">
        <v>18</v>
      </c>
      <c r="M375" s="21">
        <f t="shared" si="166"/>
        <v>19</v>
      </c>
      <c r="N375" s="20"/>
      <c r="O375" s="18">
        <f t="shared" si="167"/>
        <v>1337</v>
      </c>
      <c r="P375">
        <f t="shared" si="168"/>
        <v>220</v>
      </c>
      <c r="Q375">
        <f t="shared" si="169"/>
        <v>6</v>
      </c>
      <c r="R375">
        <f t="shared" si="170"/>
        <v>210</v>
      </c>
      <c r="S375" s="21">
        <f t="shared" si="171"/>
        <v>436</v>
      </c>
    </row>
    <row r="376" spans="2:19" ht="12.75">
      <c r="B376" t="s">
        <v>327</v>
      </c>
      <c r="C376" s="18">
        <v>148</v>
      </c>
      <c r="D376">
        <v>59</v>
      </c>
      <c r="E376">
        <v>4</v>
      </c>
      <c r="F376">
        <v>95</v>
      </c>
      <c r="G376" s="21">
        <f t="shared" si="165"/>
        <v>158</v>
      </c>
      <c r="H376" s="20"/>
      <c r="I376" s="18">
        <v>692</v>
      </c>
      <c r="J376">
        <v>2</v>
      </c>
      <c r="K376">
        <v>0</v>
      </c>
      <c r="L376">
        <v>11</v>
      </c>
      <c r="M376" s="21">
        <f t="shared" si="166"/>
        <v>13</v>
      </c>
      <c r="N376" s="20"/>
      <c r="O376" s="18">
        <f t="shared" si="167"/>
        <v>840</v>
      </c>
      <c r="P376">
        <f t="shared" si="168"/>
        <v>61</v>
      </c>
      <c r="Q376">
        <f t="shared" si="169"/>
        <v>4</v>
      </c>
      <c r="R376">
        <f t="shared" si="170"/>
        <v>106</v>
      </c>
      <c r="S376" s="21">
        <f t="shared" si="171"/>
        <v>171</v>
      </c>
    </row>
    <row r="377" spans="1:19" s="2" customFormat="1" ht="12.75">
      <c r="A377" s="22"/>
      <c r="B377" s="23" t="s">
        <v>25</v>
      </c>
      <c r="C377" s="24">
        <v>18474</v>
      </c>
      <c r="D377" s="25">
        <f>SUM(D358:D376)</f>
        <v>7699</v>
      </c>
      <c r="E377" s="25">
        <f>SUM(E358:E376)</f>
        <v>171</v>
      </c>
      <c r="F377" s="25">
        <f>SUM(F358:F376)</f>
        <v>7093</v>
      </c>
      <c r="G377" s="25">
        <f>SUM(G358:G376)</f>
        <v>14963</v>
      </c>
      <c r="H377" s="21"/>
      <c r="I377" s="24">
        <f>SUM(I358:I376)</f>
        <v>14002</v>
      </c>
      <c r="J377" s="25">
        <f>SUM(J358:J376)</f>
        <v>55</v>
      </c>
      <c r="K377" s="25">
        <f>SUM(K358:K376)</f>
        <v>5</v>
      </c>
      <c r="L377" s="25">
        <f>SUM(L358:L376)</f>
        <v>357</v>
      </c>
      <c r="M377" s="25">
        <f>SUM(M358:M376)</f>
        <v>417</v>
      </c>
      <c r="N377" s="21"/>
      <c r="O377" s="24">
        <f t="shared" si="167"/>
        <v>32476</v>
      </c>
      <c r="P377" s="25">
        <f t="shared" si="168"/>
        <v>7754</v>
      </c>
      <c r="Q377" s="25">
        <f t="shared" si="169"/>
        <v>176</v>
      </c>
      <c r="R377" s="25">
        <f t="shared" si="170"/>
        <v>7450</v>
      </c>
      <c r="S377" s="25">
        <f t="shared" si="171"/>
        <v>15380</v>
      </c>
    </row>
    <row r="378" spans="1:19" ht="12.75">
      <c r="A378" s="1" t="s">
        <v>328</v>
      </c>
      <c r="C378" s="18"/>
      <c r="G378" s="21"/>
      <c r="H378" s="20"/>
      <c r="I378" s="18"/>
      <c r="M378" s="21"/>
      <c r="N378" s="20"/>
      <c r="O378" s="18"/>
      <c r="S378" s="21"/>
    </row>
    <row r="379" spans="2:19" ht="12.75">
      <c r="B379" t="s">
        <v>11</v>
      </c>
      <c r="C379" s="18">
        <v>18350</v>
      </c>
      <c r="D379">
        <f>7457+180</f>
        <v>7637</v>
      </c>
      <c r="E379">
        <v>92</v>
      </c>
      <c r="F379">
        <f>5142+185</f>
        <v>5327</v>
      </c>
      <c r="G379" s="21">
        <f aca="true" t="shared" si="172" ref="G379:G391">SUM(D379:F379)</f>
        <v>13056</v>
      </c>
      <c r="H379" s="20"/>
      <c r="I379" s="18">
        <v>1876</v>
      </c>
      <c r="J379">
        <v>885</v>
      </c>
      <c r="K379">
        <v>18</v>
      </c>
      <c r="L379">
        <v>1428</v>
      </c>
      <c r="M379" s="21">
        <f aca="true" t="shared" si="173" ref="M379:M391">SUM(J379:L379)</f>
        <v>2331</v>
      </c>
      <c r="N379" s="20"/>
      <c r="O379" s="18">
        <f aca="true" t="shared" si="174" ref="O379:O392">C379+I379</f>
        <v>20226</v>
      </c>
      <c r="P379">
        <f aca="true" t="shared" si="175" ref="P379:P392">D379+J379</f>
        <v>8522</v>
      </c>
      <c r="Q379">
        <f aca="true" t="shared" si="176" ref="Q379:Q392">E379+K379</f>
        <v>110</v>
      </c>
      <c r="R379">
        <f aca="true" t="shared" si="177" ref="R379:R392">F379+L379</f>
        <v>6755</v>
      </c>
      <c r="S379" s="21">
        <f aca="true" t="shared" si="178" ref="S379:S392">G379+M379</f>
        <v>15387</v>
      </c>
    </row>
    <row r="380" spans="2:19" ht="12.75">
      <c r="B380" t="s">
        <v>329</v>
      </c>
      <c r="C380" s="18">
        <v>786</v>
      </c>
      <c r="D380">
        <v>495</v>
      </c>
      <c r="E380">
        <v>9</v>
      </c>
      <c r="F380">
        <v>315</v>
      </c>
      <c r="G380" s="21">
        <f t="shared" si="172"/>
        <v>819</v>
      </c>
      <c r="H380" s="20"/>
      <c r="I380" s="18">
        <v>785</v>
      </c>
      <c r="J380">
        <v>516</v>
      </c>
      <c r="K380">
        <v>4</v>
      </c>
      <c r="L380">
        <v>226</v>
      </c>
      <c r="M380" s="21">
        <f t="shared" si="173"/>
        <v>746</v>
      </c>
      <c r="N380" s="20"/>
      <c r="O380" s="18">
        <f t="shared" si="174"/>
        <v>1571</v>
      </c>
      <c r="P380">
        <f t="shared" si="175"/>
        <v>1011</v>
      </c>
      <c r="Q380">
        <f t="shared" si="176"/>
        <v>13</v>
      </c>
      <c r="R380">
        <f t="shared" si="177"/>
        <v>541</v>
      </c>
      <c r="S380" s="21">
        <f t="shared" si="178"/>
        <v>1565</v>
      </c>
    </row>
    <row r="381" spans="2:19" ht="12.75">
      <c r="B381" t="s">
        <v>330</v>
      </c>
      <c r="C381" s="18">
        <v>208</v>
      </c>
      <c r="D381">
        <v>172</v>
      </c>
      <c r="E381">
        <v>2</v>
      </c>
      <c r="F381">
        <v>128</v>
      </c>
      <c r="G381" s="21">
        <f t="shared" si="172"/>
        <v>302</v>
      </c>
      <c r="H381" s="20"/>
      <c r="I381" s="18">
        <v>500</v>
      </c>
      <c r="J381">
        <v>284</v>
      </c>
      <c r="K381">
        <v>0</v>
      </c>
      <c r="L381">
        <v>118</v>
      </c>
      <c r="M381" s="21">
        <f t="shared" si="173"/>
        <v>402</v>
      </c>
      <c r="N381" s="20"/>
      <c r="O381" s="18">
        <f t="shared" si="174"/>
        <v>708</v>
      </c>
      <c r="P381">
        <f t="shared" si="175"/>
        <v>456</v>
      </c>
      <c r="Q381">
        <f t="shared" si="176"/>
        <v>2</v>
      </c>
      <c r="R381">
        <f t="shared" si="177"/>
        <v>246</v>
      </c>
      <c r="S381" s="21">
        <f t="shared" si="178"/>
        <v>704</v>
      </c>
    </row>
    <row r="382" spans="2:19" ht="12.75">
      <c r="B382" t="s">
        <v>331</v>
      </c>
      <c r="C382" s="18">
        <v>467</v>
      </c>
      <c r="D382">
        <v>285</v>
      </c>
      <c r="E382">
        <v>4</v>
      </c>
      <c r="F382">
        <v>213</v>
      </c>
      <c r="G382" s="21">
        <f t="shared" si="172"/>
        <v>502</v>
      </c>
      <c r="H382" s="20"/>
      <c r="I382" s="18">
        <v>748</v>
      </c>
      <c r="J382">
        <v>500</v>
      </c>
      <c r="K382">
        <v>6</v>
      </c>
      <c r="L382">
        <v>241</v>
      </c>
      <c r="M382" s="21">
        <f t="shared" si="173"/>
        <v>747</v>
      </c>
      <c r="N382" s="20"/>
      <c r="O382" s="18">
        <f t="shared" si="174"/>
        <v>1215</v>
      </c>
      <c r="P382">
        <f t="shared" si="175"/>
        <v>785</v>
      </c>
      <c r="Q382">
        <f t="shared" si="176"/>
        <v>10</v>
      </c>
      <c r="R382">
        <f t="shared" si="177"/>
        <v>454</v>
      </c>
      <c r="S382" s="21">
        <f t="shared" si="178"/>
        <v>1249</v>
      </c>
    </row>
    <row r="383" spans="2:19" ht="12.75">
      <c r="B383" t="s">
        <v>332</v>
      </c>
      <c r="C383" s="18">
        <v>187</v>
      </c>
      <c r="D383">
        <v>152</v>
      </c>
      <c r="E383">
        <v>4</v>
      </c>
      <c r="F383">
        <v>83</v>
      </c>
      <c r="G383" s="21">
        <f t="shared" si="172"/>
        <v>239</v>
      </c>
      <c r="H383" s="20"/>
      <c r="I383" s="18">
        <v>469</v>
      </c>
      <c r="J383">
        <v>264</v>
      </c>
      <c r="K383">
        <v>1</v>
      </c>
      <c r="L383">
        <v>114</v>
      </c>
      <c r="M383" s="21">
        <f t="shared" si="173"/>
        <v>379</v>
      </c>
      <c r="N383" s="20"/>
      <c r="O383" s="18">
        <f t="shared" si="174"/>
        <v>656</v>
      </c>
      <c r="P383">
        <f t="shared" si="175"/>
        <v>416</v>
      </c>
      <c r="Q383">
        <f t="shared" si="176"/>
        <v>5</v>
      </c>
      <c r="R383">
        <f t="shared" si="177"/>
        <v>197</v>
      </c>
      <c r="S383" s="21">
        <f t="shared" si="178"/>
        <v>618</v>
      </c>
    </row>
    <row r="384" spans="2:19" ht="12.75">
      <c r="B384" t="s">
        <v>333</v>
      </c>
      <c r="C384" s="18">
        <v>341</v>
      </c>
      <c r="D384">
        <v>314</v>
      </c>
      <c r="E384">
        <v>7</v>
      </c>
      <c r="F384">
        <v>176</v>
      </c>
      <c r="G384" s="21">
        <f t="shared" si="172"/>
        <v>497</v>
      </c>
      <c r="H384" s="20"/>
      <c r="I384" s="18">
        <v>980</v>
      </c>
      <c r="J384">
        <v>836</v>
      </c>
      <c r="K384">
        <v>8</v>
      </c>
      <c r="L384">
        <v>285</v>
      </c>
      <c r="M384" s="21">
        <f t="shared" si="173"/>
        <v>1129</v>
      </c>
      <c r="N384" s="20"/>
      <c r="O384" s="18">
        <f t="shared" si="174"/>
        <v>1321</v>
      </c>
      <c r="P384">
        <f t="shared" si="175"/>
        <v>1150</v>
      </c>
      <c r="Q384">
        <f t="shared" si="176"/>
        <v>15</v>
      </c>
      <c r="R384">
        <f t="shared" si="177"/>
        <v>461</v>
      </c>
      <c r="S384" s="21">
        <f t="shared" si="178"/>
        <v>1626</v>
      </c>
    </row>
    <row r="385" spans="2:19" ht="12.75">
      <c r="B385" t="s">
        <v>334</v>
      </c>
      <c r="C385" s="18">
        <v>801</v>
      </c>
      <c r="D385">
        <v>663</v>
      </c>
      <c r="E385">
        <v>9</v>
      </c>
      <c r="F385">
        <v>356</v>
      </c>
      <c r="G385" s="21">
        <f t="shared" si="172"/>
        <v>1028</v>
      </c>
      <c r="H385" s="20"/>
      <c r="I385" s="18">
        <v>1792</v>
      </c>
      <c r="J385">
        <v>1347</v>
      </c>
      <c r="K385">
        <v>7</v>
      </c>
      <c r="L385">
        <v>572</v>
      </c>
      <c r="M385" s="21">
        <f t="shared" si="173"/>
        <v>1926</v>
      </c>
      <c r="N385" s="20"/>
      <c r="O385" s="18">
        <f t="shared" si="174"/>
        <v>2593</v>
      </c>
      <c r="P385">
        <f t="shared" si="175"/>
        <v>2010</v>
      </c>
      <c r="Q385">
        <f t="shared" si="176"/>
        <v>16</v>
      </c>
      <c r="R385">
        <f t="shared" si="177"/>
        <v>928</v>
      </c>
      <c r="S385" s="21">
        <f t="shared" si="178"/>
        <v>2954</v>
      </c>
    </row>
    <row r="386" spans="2:19" ht="12.75">
      <c r="B386" t="s">
        <v>335</v>
      </c>
      <c r="C386" s="18">
        <v>312</v>
      </c>
      <c r="D386">
        <v>238</v>
      </c>
      <c r="E386">
        <v>6</v>
      </c>
      <c r="F386">
        <v>148</v>
      </c>
      <c r="G386" s="21">
        <f t="shared" si="172"/>
        <v>392</v>
      </c>
      <c r="H386" s="20"/>
      <c r="I386" s="18">
        <v>848</v>
      </c>
      <c r="J386">
        <v>507</v>
      </c>
      <c r="K386">
        <v>8</v>
      </c>
      <c r="L386">
        <v>191</v>
      </c>
      <c r="M386" s="21">
        <f t="shared" si="173"/>
        <v>706</v>
      </c>
      <c r="N386" s="20"/>
      <c r="O386" s="18">
        <f t="shared" si="174"/>
        <v>1160</v>
      </c>
      <c r="P386">
        <f t="shared" si="175"/>
        <v>745</v>
      </c>
      <c r="Q386">
        <f t="shared" si="176"/>
        <v>14</v>
      </c>
      <c r="R386">
        <f t="shared" si="177"/>
        <v>339</v>
      </c>
      <c r="S386" s="21">
        <f t="shared" si="178"/>
        <v>1098</v>
      </c>
    </row>
    <row r="387" spans="2:19" ht="12.75">
      <c r="B387" t="s">
        <v>336</v>
      </c>
      <c r="C387" s="18">
        <v>173</v>
      </c>
      <c r="D387">
        <v>236</v>
      </c>
      <c r="E387">
        <v>4</v>
      </c>
      <c r="F387">
        <v>139</v>
      </c>
      <c r="G387" s="21">
        <f t="shared" si="172"/>
        <v>379</v>
      </c>
      <c r="H387" s="20"/>
      <c r="I387" s="18">
        <v>462</v>
      </c>
      <c r="J387">
        <v>381</v>
      </c>
      <c r="K387">
        <v>1</v>
      </c>
      <c r="L387">
        <v>155</v>
      </c>
      <c r="M387" s="21">
        <f t="shared" si="173"/>
        <v>537</v>
      </c>
      <c r="N387" s="20"/>
      <c r="O387" s="18">
        <f t="shared" si="174"/>
        <v>635</v>
      </c>
      <c r="P387">
        <f t="shared" si="175"/>
        <v>617</v>
      </c>
      <c r="Q387">
        <f t="shared" si="176"/>
        <v>5</v>
      </c>
      <c r="R387">
        <f t="shared" si="177"/>
        <v>294</v>
      </c>
      <c r="S387" s="21">
        <f t="shared" si="178"/>
        <v>916</v>
      </c>
    </row>
    <row r="388" spans="2:19" ht="12.75">
      <c r="B388" t="s">
        <v>337</v>
      </c>
      <c r="C388" s="18">
        <v>127</v>
      </c>
      <c r="D388">
        <v>100</v>
      </c>
      <c r="E388">
        <v>1</v>
      </c>
      <c r="F388">
        <v>53</v>
      </c>
      <c r="G388" s="21">
        <f t="shared" si="172"/>
        <v>154</v>
      </c>
      <c r="H388" s="20"/>
      <c r="I388" s="18">
        <v>289</v>
      </c>
      <c r="J388">
        <v>277</v>
      </c>
      <c r="K388">
        <v>0</v>
      </c>
      <c r="L388">
        <v>59</v>
      </c>
      <c r="M388" s="21">
        <f t="shared" si="173"/>
        <v>336</v>
      </c>
      <c r="N388" s="20"/>
      <c r="O388" s="18">
        <f t="shared" si="174"/>
        <v>416</v>
      </c>
      <c r="P388">
        <f t="shared" si="175"/>
        <v>377</v>
      </c>
      <c r="Q388">
        <f t="shared" si="176"/>
        <v>1</v>
      </c>
      <c r="R388">
        <f t="shared" si="177"/>
        <v>112</v>
      </c>
      <c r="S388" s="21">
        <f t="shared" si="178"/>
        <v>490</v>
      </c>
    </row>
    <row r="389" spans="2:19" ht="12.75">
      <c r="B389" t="s">
        <v>338</v>
      </c>
      <c r="C389" s="18">
        <v>112</v>
      </c>
      <c r="D389">
        <v>109</v>
      </c>
      <c r="E389">
        <v>2</v>
      </c>
      <c r="F389">
        <v>75</v>
      </c>
      <c r="G389" s="21">
        <f t="shared" si="172"/>
        <v>186</v>
      </c>
      <c r="H389" s="20"/>
      <c r="I389" s="18">
        <v>662</v>
      </c>
      <c r="J389">
        <v>351</v>
      </c>
      <c r="K389">
        <v>4</v>
      </c>
      <c r="L389">
        <v>135</v>
      </c>
      <c r="M389" s="21">
        <f t="shared" si="173"/>
        <v>490</v>
      </c>
      <c r="N389" s="20"/>
      <c r="O389" s="18">
        <f t="shared" si="174"/>
        <v>774</v>
      </c>
      <c r="P389">
        <f t="shared" si="175"/>
        <v>460</v>
      </c>
      <c r="Q389">
        <f t="shared" si="176"/>
        <v>6</v>
      </c>
      <c r="R389">
        <f t="shared" si="177"/>
        <v>210</v>
      </c>
      <c r="S389" s="21">
        <f t="shared" si="178"/>
        <v>676</v>
      </c>
    </row>
    <row r="390" spans="2:19" ht="12.75">
      <c r="B390" t="s">
        <v>339</v>
      </c>
      <c r="C390" s="18">
        <v>116</v>
      </c>
      <c r="D390">
        <v>90</v>
      </c>
      <c r="E390">
        <v>3</v>
      </c>
      <c r="F390">
        <v>35</v>
      </c>
      <c r="G390" s="21">
        <f t="shared" si="172"/>
        <v>128</v>
      </c>
      <c r="H390" s="20"/>
      <c r="I390" s="18">
        <v>386</v>
      </c>
      <c r="J390">
        <v>128</v>
      </c>
      <c r="K390">
        <v>1</v>
      </c>
      <c r="L390">
        <v>44</v>
      </c>
      <c r="M390" s="21">
        <f t="shared" si="173"/>
        <v>173</v>
      </c>
      <c r="N390" s="20"/>
      <c r="O390" s="18">
        <f t="shared" si="174"/>
        <v>502</v>
      </c>
      <c r="P390">
        <f t="shared" si="175"/>
        <v>218</v>
      </c>
      <c r="Q390">
        <f t="shared" si="176"/>
        <v>4</v>
      </c>
      <c r="R390">
        <f t="shared" si="177"/>
        <v>79</v>
      </c>
      <c r="S390" s="21">
        <f t="shared" si="178"/>
        <v>301</v>
      </c>
    </row>
    <row r="391" spans="2:19" ht="12.75">
      <c r="B391" t="s">
        <v>340</v>
      </c>
      <c r="C391" s="18">
        <v>182</v>
      </c>
      <c r="D391">
        <v>101</v>
      </c>
      <c r="E391">
        <v>1</v>
      </c>
      <c r="F391">
        <v>57</v>
      </c>
      <c r="G391" s="21">
        <f t="shared" si="172"/>
        <v>159</v>
      </c>
      <c r="H391" s="20"/>
      <c r="I391" s="18">
        <v>670</v>
      </c>
      <c r="J391">
        <v>148</v>
      </c>
      <c r="K391">
        <v>0</v>
      </c>
      <c r="L391">
        <v>69</v>
      </c>
      <c r="M391" s="21">
        <f t="shared" si="173"/>
        <v>217</v>
      </c>
      <c r="N391" s="20"/>
      <c r="O391" s="18">
        <f t="shared" si="174"/>
        <v>852</v>
      </c>
      <c r="P391">
        <f t="shared" si="175"/>
        <v>249</v>
      </c>
      <c r="Q391">
        <f t="shared" si="176"/>
        <v>1</v>
      </c>
      <c r="R391">
        <f t="shared" si="177"/>
        <v>126</v>
      </c>
      <c r="S391" s="21">
        <f t="shared" si="178"/>
        <v>376</v>
      </c>
    </row>
    <row r="392" spans="1:19" s="2" customFormat="1" ht="12.75">
      <c r="A392" s="22"/>
      <c r="B392" s="23" t="s">
        <v>25</v>
      </c>
      <c r="C392" s="24">
        <v>22162</v>
      </c>
      <c r="D392" s="25">
        <f>SUM(D379:D391)</f>
        <v>10592</v>
      </c>
      <c r="E392" s="25">
        <f>SUM(E379:E391)</f>
        <v>144</v>
      </c>
      <c r="F392" s="25">
        <f>SUM(F379:F391)</f>
        <v>7105</v>
      </c>
      <c r="G392" s="25">
        <f>SUM(G379:G391)</f>
        <v>17841</v>
      </c>
      <c r="H392" s="21"/>
      <c r="I392" s="24">
        <f>SUM(I379:I391)</f>
        <v>10467</v>
      </c>
      <c r="J392" s="25">
        <f>SUM(J379:J391)</f>
        <v>6424</v>
      </c>
      <c r="K392" s="25">
        <f>SUM(K379:K391)</f>
        <v>58</v>
      </c>
      <c r="L392" s="25">
        <f>SUM(L379:L391)</f>
        <v>3637</v>
      </c>
      <c r="M392" s="25">
        <f>SUM(M379:M391)</f>
        <v>10119</v>
      </c>
      <c r="N392" s="21"/>
      <c r="O392" s="24">
        <f t="shared" si="174"/>
        <v>32629</v>
      </c>
      <c r="P392" s="25">
        <f t="shared" si="175"/>
        <v>17016</v>
      </c>
      <c r="Q392" s="25">
        <f t="shared" si="176"/>
        <v>202</v>
      </c>
      <c r="R392" s="25">
        <f t="shared" si="177"/>
        <v>10742</v>
      </c>
      <c r="S392" s="25">
        <f t="shared" si="178"/>
        <v>27960</v>
      </c>
    </row>
    <row r="393" spans="1:19" ht="12.75">
      <c r="A393" s="1" t="s">
        <v>341</v>
      </c>
      <c r="C393" s="18"/>
      <c r="G393" s="21"/>
      <c r="H393" s="20"/>
      <c r="I393" s="18"/>
      <c r="M393" s="21"/>
      <c r="N393" s="20"/>
      <c r="O393" s="18"/>
      <c r="S393" s="21"/>
    </row>
    <row r="394" spans="2:19" ht="12.75">
      <c r="B394" t="s">
        <v>11</v>
      </c>
      <c r="C394" s="18">
        <v>25513</v>
      </c>
      <c r="D394" s="20">
        <f>8554+55</f>
        <v>8609</v>
      </c>
      <c r="E394" s="20">
        <v>182</v>
      </c>
      <c r="F394">
        <f>6474+120-8+1</f>
        <v>6587</v>
      </c>
      <c r="G394" s="21">
        <f aca="true" t="shared" si="179" ref="G394:G403">SUM(D394:F394)</f>
        <v>15378</v>
      </c>
      <c r="H394" s="20"/>
      <c r="I394" s="18">
        <v>5971</v>
      </c>
      <c r="J394">
        <v>26</v>
      </c>
      <c r="K394">
        <v>0</v>
      </c>
      <c r="L394">
        <v>148</v>
      </c>
      <c r="M394" s="21">
        <f aca="true" t="shared" si="180" ref="M394:M403">SUM(J394:L394)</f>
        <v>174</v>
      </c>
      <c r="N394" s="20"/>
      <c r="O394" s="18">
        <f aca="true" t="shared" si="181" ref="O394:S396">C394+I394</f>
        <v>31484</v>
      </c>
      <c r="P394">
        <f t="shared" si="181"/>
        <v>8635</v>
      </c>
      <c r="Q394">
        <f t="shared" si="181"/>
        <v>182</v>
      </c>
      <c r="R394">
        <f t="shared" si="181"/>
        <v>6735</v>
      </c>
      <c r="S394" s="21">
        <f t="shared" si="181"/>
        <v>15552</v>
      </c>
    </row>
    <row r="395" spans="2:19" ht="12.75">
      <c r="B395" t="s">
        <v>342</v>
      </c>
      <c r="C395" s="18">
        <v>1838</v>
      </c>
      <c r="D395">
        <v>150</v>
      </c>
      <c r="E395">
        <v>2</v>
      </c>
      <c r="F395">
        <v>123</v>
      </c>
      <c r="G395" s="21">
        <f t="shared" si="179"/>
        <v>275</v>
      </c>
      <c r="H395" s="20"/>
      <c r="I395" s="18">
        <v>1148</v>
      </c>
      <c r="J395">
        <v>98</v>
      </c>
      <c r="K395">
        <v>0</v>
      </c>
      <c r="L395">
        <v>84</v>
      </c>
      <c r="M395" s="21">
        <f t="shared" si="180"/>
        <v>182</v>
      </c>
      <c r="N395" s="20"/>
      <c r="O395" s="18">
        <f t="shared" si="181"/>
        <v>2986</v>
      </c>
      <c r="P395">
        <f t="shared" si="181"/>
        <v>248</v>
      </c>
      <c r="Q395">
        <f t="shared" si="181"/>
        <v>2</v>
      </c>
      <c r="R395">
        <f t="shared" si="181"/>
        <v>207</v>
      </c>
      <c r="S395" s="21">
        <f t="shared" si="181"/>
        <v>457</v>
      </c>
    </row>
    <row r="396" spans="2:19" ht="12.75">
      <c r="B396" t="s">
        <v>343</v>
      </c>
      <c r="C396" s="18">
        <v>3361</v>
      </c>
      <c r="D396">
        <v>723</v>
      </c>
      <c r="E396">
        <v>19</v>
      </c>
      <c r="F396">
        <v>560</v>
      </c>
      <c r="G396" s="21">
        <f t="shared" si="179"/>
        <v>1302</v>
      </c>
      <c r="H396" s="20"/>
      <c r="I396" s="18">
        <v>1074</v>
      </c>
      <c r="J396">
        <v>106</v>
      </c>
      <c r="K396">
        <v>3</v>
      </c>
      <c r="L396">
        <v>83</v>
      </c>
      <c r="M396" s="21">
        <f t="shared" si="180"/>
        <v>192</v>
      </c>
      <c r="N396" s="20"/>
      <c r="O396" s="18">
        <f t="shared" si="181"/>
        <v>4435</v>
      </c>
      <c r="P396">
        <f t="shared" si="181"/>
        <v>829</v>
      </c>
      <c r="Q396">
        <f t="shared" si="181"/>
        <v>22</v>
      </c>
      <c r="R396">
        <f t="shared" si="181"/>
        <v>643</v>
      </c>
      <c r="S396" s="21">
        <f t="shared" si="181"/>
        <v>1494</v>
      </c>
    </row>
    <row r="397" spans="2:19" ht="12.75">
      <c r="B397" t="s">
        <v>344</v>
      </c>
      <c r="C397" s="18">
        <v>2375</v>
      </c>
      <c r="D397">
        <v>1241</v>
      </c>
      <c r="E397">
        <v>22</v>
      </c>
      <c r="F397">
        <v>1136</v>
      </c>
      <c r="G397" s="21">
        <f t="shared" si="179"/>
        <v>2399</v>
      </c>
      <c r="H397" s="20"/>
      <c r="I397" s="18">
        <v>2161</v>
      </c>
      <c r="J397">
        <v>242</v>
      </c>
      <c r="K397">
        <v>2</v>
      </c>
      <c r="L397">
        <v>180</v>
      </c>
      <c r="M397" s="21">
        <f t="shared" si="180"/>
        <v>424</v>
      </c>
      <c r="N397" s="20"/>
      <c r="O397" s="18">
        <f>C397+I397</f>
        <v>4536</v>
      </c>
      <c r="P397">
        <f>D397+J397</f>
        <v>1483</v>
      </c>
      <c r="Q397">
        <f>E397+K397</f>
        <v>24</v>
      </c>
      <c r="R397" t="e">
        <f>F397+#REF!</f>
        <v>#REF!</v>
      </c>
      <c r="S397" s="21">
        <f aca="true" t="shared" si="182" ref="S397:S404">G397+M397</f>
        <v>2823</v>
      </c>
    </row>
    <row r="398" spans="2:19" ht="12.75">
      <c r="B398" t="s">
        <v>345</v>
      </c>
      <c r="C398" s="18">
        <v>498</v>
      </c>
      <c r="D398">
        <v>354</v>
      </c>
      <c r="E398">
        <v>9</v>
      </c>
      <c r="F398">
        <v>229</v>
      </c>
      <c r="G398" s="21">
        <f t="shared" si="179"/>
        <v>592</v>
      </c>
      <c r="H398" s="20"/>
      <c r="I398" s="18">
        <v>1045</v>
      </c>
      <c r="J398">
        <v>212</v>
      </c>
      <c r="K398">
        <v>3</v>
      </c>
      <c r="L398">
        <v>162</v>
      </c>
      <c r="M398" s="21">
        <f t="shared" si="180"/>
        <v>377</v>
      </c>
      <c r="N398" s="20"/>
      <c r="O398" s="18">
        <f aca="true" t="shared" si="183" ref="O398:O403">C398+I397</f>
        <v>2659</v>
      </c>
      <c r="P398">
        <f aca="true" t="shared" si="184" ref="P398:Q404">D398+J398</f>
        <v>566</v>
      </c>
      <c r="Q398">
        <f t="shared" si="184"/>
        <v>12</v>
      </c>
      <c r="R398">
        <f aca="true" t="shared" si="185" ref="R398:R403">F398+L397</f>
        <v>409</v>
      </c>
      <c r="S398" s="21">
        <f t="shared" si="182"/>
        <v>969</v>
      </c>
    </row>
    <row r="399" spans="2:19" ht="12.75">
      <c r="B399" t="s">
        <v>346</v>
      </c>
      <c r="C399" s="18">
        <v>690</v>
      </c>
      <c r="D399">
        <v>80</v>
      </c>
      <c r="E399">
        <v>1</v>
      </c>
      <c r="F399">
        <v>64</v>
      </c>
      <c r="G399" s="21">
        <f t="shared" si="179"/>
        <v>145</v>
      </c>
      <c r="H399" s="20"/>
      <c r="I399" s="18">
        <v>1215</v>
      </c>
      <c r="J399">
        <v>82</v>
      </c>
      <c r="K399">
        <v>1</v>
      </c>
      <c r="L399">
        <v>30</v>
      </c>
      <c r="M399" s="21">
        <f t="shared" si="180"/>
        <v>113</v>
      </c>
      <c r="N399" s="20"/>
      <c r="O399" s="18">
        <f t="shared" si="183"/>
        <v>1735</v>
      </c>
      <c r="P399">
        <f t="shared" si="184"/>
        <v>162</v>
      </c>
      <c r="Q399">
        <f t="shared" si="184"/>
        <v>2</v>
      </c>
      <c r="R399">
        <f t="shared" si="185"/>
        <v>226</v>
      </c>
      <c r="S399" s="21">
        <f t="shared" si="182"/>
        <v>258</v>
      </c>
    </row>
    <row r="400" spans="2:19" ht="12.75">
      <c r="B400" t="s">
        <v>347</v>
      </c>
      <c r="C400" s="18">
        <v>2127</v>
      </c>
      <c r="D400">
        <v>1240</v>
      </c>
      <c r="E400">
        <v>30</v>
      </c>
      <c r="F400">
        <v>1454</v>
      </c>
      <c r="G400" s="21">
        <f t="shared" si="179"/>
        <v>2724</v>
      </c>
      <c r="H400" s="20"/>
      <c r="I400" s="18">
        <v>458</v>
      </c>
      <c r="J400">
        <v>511</v>
      </c>
      <c r="K400">
        <v>6</v>
      </c>
      <c r="L400">
        <v>281</v>
      </c>
      <c r="M400" s="21">
        <f t="shared" si="180"/>
        <v>798</v>
      </c>
      <c r="N400" s="20"/>
      <c r="O400" s="18">
        <f t="shared" si="183"/>
        <v>3342</v>
      </c>
      <c r="P400">
        <f t="shared" si="184"/>
        <v>1751</v>
      </c>
      <c r="Q400">
        <f t="shared" si="184"/>
        <v>36</v>
      </c>
      <c r="R400">
        <f t="shared" si="185"/>
        <v>1484</v>
      </c>
      <c r="S400" s="21">
        <f t="shared" si="182"/>
        <v>3522</v>
      </c>
    </row>
    <row r="401" spans="2:19" ht="12.75">
      <c r="B401" t="s">
        <v>348</v>
      </c>
      <c r="C401" s="18">
        <v>1432</v>
      </c>
      <c r="D401">
        <v>972</v>
      </c>
      <c r="E401">
        <v>19</v>
      </c>
      <c r="F401">
        <v>817</v>
      </c>
      <c r="G401" s="21">
        <f t="shared" si="179"/>
        <v>1808</v>
      </c>
      <c r="H401" s="20"/>
      <c r="I401" s="18">
        <v>436</v>
      </c>
      <c r="J401">
        <v>379</v>
      </c>
      <c r="K401">
        <v>2</v>
      </c>
      <c r="L401">
        <v>142</v>
      </c>
      <c r="M401" s="21">
        <f t="shared" si="180"/>
        <v>523</v>
      </c>
      <c r="N401" s="20"/>
      <c r="O401" s="18">
        <f t="shared" si="183"/>
        <v>1890</v>
      </c>
      <c r="P401">
        <f t="shared" si="184"/>
        <v>1351</v>
      </c>
      <c r="Q401">
        <f t="shared" si="184"/>
        <v>21</v>
      </c>
      <c r="R401">
        <f t="shared" si="185"/>
        <v>1098</v>
      </c>
      <c r="S401" s="21">
        <f t="shared" si="182"/>
        <v>2331</v>
      </c>
    </row>
    <row r="402" spans="2:19" ht="12.75">
      <c r="B402" t="s">
        <v>349</v>
      </c>
      <c r="C402" s="18">
        <v>98</v>
      </c>
      <c r="D402">
        <v>79</v>
      </c>
      <c r="E402">
        <v>3</v>
      </c>
      <c r="F402">
        <v>109</v>
      </c>
      <c r="G402" s="21">
        <f t="shared" si="179"/>
        <v>191</v>
      </c>
      <c r="H402" s="20"/>
      <c r="I402" s="18">
        <v>219</v>
      </c>
      <c r="J402">
        <v>69</v>
      </c>
      <c r="K402">
        <v>0</v>
      </c>
      <c r="L402">
        <v>48</v>
      </c>
      <c r="M402" s="21">
        <f t="shared" si="180"/>
        <v>117</v>
      </c>
      <c r="N402" s="20"/>
      <c r="O402" s="18">
        <f t="shared" si="183"/>
        <v>534</v>
      </c>
      <c r="P402">
        <f t="shared" si="184"/>
        <v>148</v>
      </c>
      <c r="Q402">
        <f t="shared" si="184"/>
        <v>3</v>
      </c>
      <c r="R402">
        <f t="shared" si="185"/>
        <v>251</v>
      </c>
      <c r="S402" s="21">
        <f t="shared" si="182"/>
        <v>308</v>
      </c>
    </row>
    <row r="403" spans="2:19" ht="12.75">
      <c r="B403" t="s">
        <v>350</v>
      </c>
      <c r="C403" s="18">
        <v>77</v>
      </c>
      <c r="D403">
        <v>264</v>
      </c>
      <c r="E403">
        <v>7</v>
      </c>
      <c r="F403">
        <v>197</v>
      </c>
      <c r="G403" s="21">
        <f t="shared" si="179"/>
        <v>468</v>
      </c>
      <c r="H403" s="20"/>
      <c r="I403" s="19">
        <v>204</v>
      </c>
      <c r="J403">
        <v>63</v>
      </c>
      <c r="K403">
        <v>0</v>
      </c>
      <c r="L403">
        <v>40</v>
      </c>
      <c r="M403" s="21">
        <f t="shared" si="180"/>
        <v>103</v>
      </c>
      <c r="N403" s="20"/>
      <c r="O403" s="18">
        <f t="shared" si="183"/>
        <v>296</v>
      </c>
      <c r="P403">
        <f t="shared" si="184"/>
        <v>327</v>
      </c>
      <c r="Q403">
        <f t="shared" si="184"/>
        <v>7</v>
      </c>
      <c r="R403">
        <f t="shared" si="185"/>
        <v>245</v>
      </c>
      <c r="S403" s="21">
        <f t="shared" si="182"/>
        <v>571</v>
      </c>
    </row>
    <row r="404" spans="1:19" s="2" customFormat="1" ht="12.75">
      <c r="A404" s="22"/>
      <c r="B404" s="23" t="s">
        <v>25</v>
      </c>
      <c r="C404" s="24">
        <v>38009</v>
      </c>
      <c r="D404" s="25">
        <f>SUM(D394:D403)</f>
        <v>13712</v>
      </c>
      <c r="E404" s="25">
        <f>SUM(E394:E403)</f>
        <v>294</v>
      </c>
      <c r="F404" s="25">
        <f>SUM(F394:F403)</f>
        <v>11276</v>
      </c>
      <c r="G404" s="25">
        <f>SUM(G394:G403)</f>
        <v>25282</v>
      </c>
      <c r="H404" s="21"/>
      <c r="I404" s="24">
        <f>SUM(I394:I403)</f>
        <v>13931</v>
      </c>
      <c r="J404" s="25">
        <f>SUM(J394:J403)</f>
        <v>1788</v>
      </c>
      <c r="K404" s="25">
        <f>SUM(K394:K403)</f>
        <v>17</v>
      </c>
      <c r="L404" s="25">
        <f>SUM(L394:L403)</f>
        <v>1198</v>
      </c>
      <c r="M404" s="25">
        <f>SUM(M394:M403)</f>
        <v>3003</v>
      </c>
      <c r="N404" s="21"/>
      <c r="O404" s="24">
        <f>C404+I404</f>
        <v>51940</v>
      </c>
      <c r="P404" s="25">
        <f t="shared" si="184"/>
        <v>15500</v>
      </c>
      <c r="Q404" s="25">
        <f t="shared" si="184"/>
        <v>311</v>
      </c>
      <c r="R404" s="25">
        <f>F404+L404</f>
        <v>12474</v>
      </c>
      <c r="S404" s="25">
        <f t="shared" si="182"/>
        <v>28285</v>
      </c>
    </row>
    <row r="405" spans="1:19" ht="12.75">
      <c r="A405" s="1" t="s">
        <v>351</v>
      </c>
      <c r="C405" s="18"/>
      <c r="G405" s="21"/>
      <c r="H405" s="20"/>
      <c r="I405" s="18"/>
      <c r="M405" s="21"/>
      <c r="N405" s="20"/>
      <c r="O405" s="18"/>
      <c r="S405" s="21"/>
    </row>
    <row r="406" spans="2:19" ht="12.75">
      <c r="B406" t="s">
        <v>11</v>
      </c>
      <c r="C406" s="18">
        <v>4774</v>
      </c>
      <c r="D406">
        <v>2075</v>
      </c>
      <c r="E406">
        <v>66</v>
      </c>
      <c r="F406">
        <v>1675</v>
      </c>
      <c r="G406" s="21">
        <f aca="true" t="shared" si="186" ref="G406:G421">SUM(D406:F406)</f>
        <v>3816</v>
      </c>
      <c r="H406" s="20"/>
      <c r="I406" s="18">
        <v>1359</v>
      </c>
      <c r="J406">
        <v>199</v>
      </c>
      <c r="K406">
        <v>5</v>
      </c>
      <c r="L406">
        <v>207</v>
      </c>
      <c r="M406" s="21">
        <f aca="true" t="shared" si="187" ref="M406:M421">SUM(J406:L406)</f>
        <v>411</v>
      </c>
      <c r="N406" s="20"/>
      <c r="O406" s="18">
        <f aca="true" t="shared" si="188" ref="O406:O422">C406+I406</f>
        <v>6133</v>
      </c>
      <c r="P406">
        <f aca="true" t="shared" si="189" ref="P406:P422">D406+J406</f>
        <v>2274</v>
      </c>
      <c r="Q406">
        <f aca="true" t="shared" si="190" ref="Q406:Q422">E406+K406</f>
        <v>71</v>
      </c>
      <c r="R406">
        <f aca="true" t="shared" si="191" ref="R406:R422">F406+L406</f>
        <v>1882</v>
      </c>
      <c r="S406" s="21">
        <f aca="true" t="shared" si="192" ref="S406:S422">G406+M406</f>
        <v>4227</v>
      </c>
    </row>
    <row r="407" spans="2:19" ht="12.75">
      <c r="B407" t="s">
        <v>352</v>
      </c>
      <c r="C407" s="18">
        <v>287</v>
      </c>
      <c r="D407">
        <v>126</v>
      </c>
      <c r="E407">
        <v>0</v>
      </c>
      <c r="F407">
        <v>89</v>
      </c>
      <c r="G407" s="21">
        <f t="shared" si="186"/>
        <v>215</v>
      </c>
      <c r="H407" s="20"/>
      <c r="I407" s="18">
        <v>823</v>
      </c>
      <c r="J407">
        <v>99</v>
      </c>
      <c r="K407">
        <v>2</v>
      </c>
      <c r="L407">
        <v>21</v>
      </c>
      <c r="M407" s="21">
        <f t="shared" si="187"/>
        <v>122</v>
      </c>
      <c r="N407" s="20"/>
      <c r="O407" s="18">
        <f t="shared" si="188"/>
        <v>1110</v>
      </c>
      <c r="P407">
        <f t="shared" si="189"/>
        <v>225</v>
      </c>
      <c r="Q407">
        <f t="shared" si="190"/>
        <v>2</v>
      </c>
      <c r="R407">
        <f t="shared" si="191"/>
        <v>110</v>
      </c>
      <c r="S407" s="21">
        <f t="shared" si="192"/>
        <v>337</v>
      </c>
    </row>
    <row r="408" spans="2:19" ht="12.75">
      <c r="B408" t="s">
        <v>353</v>
      </c>
      <c r="C408" s="18">
        <v>2129</v>
      </c>
      <c r="D408">
        <v>972</v>
      </c>
      <c r="E408">
        <v>24</v>
      </c>
      <c r="F408">
        <v>800</v>
      </c>
      <c r="G408" s="21">
        <f t="shared" si="186"/>
        <v>1796</v>
      </c>
      <c r="H408" s="20"/>
      <c r="I408" s="18">
        <v>1574</v>
      </c>
      <c r="J408">
        <v>296</v>
      </c>
      <c r="K408">
        <v>7</v>
      </c>
      <c r="L408">
        <v>156</v>
      </c>
      <c r="M408" s="21">
        <f t="shared" si="187"/>
        <v>459</v>
      </c>
      <c r="N408" s="20"/>
      <c r="O408" s="18">
        <f t="shared" si="188"/>
        <v>3703</v>
      </c>
      <c r="P408">
        <f t="shared" si="189"/>
        <v>1268</v>
      </c>
      <c r="Q408">
        <f t="shared" si="190"/>
        <v>31</v>
      </c>
      <c r="R408">
        <f t="shared" si="191"/>
        <v>956</v>
      </c>
      <c r="S408" s="21">
        <f t="shared" si="192"/>
        <v>2255</v>
      </c>
    </row>
    <row r="409" spans="2:19" ht="12.75">
      <c r="B409" t="s">
        <v>354</v>
      </c>
      <c r="C409" s="18">
        <v>784</v>
      </c>
      <c r="D409">
        <v>332</v>
      </c>
      <c r="E409">
        <v>6</v>
      </c>
      <c r="F409">
        <v>235</v>
      </c>
      <c r="G409" s="21">
        <f t="shared" si="186"/>
        <v>573</v>
      </c>
      <c r="H409" s="20"/>
      <c r="I409" s="18">
        <v>861</v>
      </c>
      <c r="J409">
        <v>133</v>
      </c>
      <c r="K409">
        <v>1</v>
      </c>
      <c r="L409">
        <v>69</v>
      </c>
      <c r="M409" s="21">
        <f t="shared" si="187"/>
        <v>203</v>
      </c>
      <c r="N409" s="20"/>
      <c r="O409" s="18">
        <f t="shared" si="188"/>
        <v>1645</v>
      </c>
      <c r="P409">
        <f t="shared" si="189"/>
        <v>465</v>
      </c>
      <c r="Q409">
        <f t="shared" si="190"/>
        <v>7</v>
      </c>
      <c r="R409">
        <f t="shared" si="191"/>
        <v>304</v>
      </c>
      <c r="S409" s="21">
        <f t="shared" si="192"/>
        <v>776</v>
      </c>
    </row>
    <row r="410" spans="2:19" ht="12.75">
      <c r="B410" t="s">
        <v>355</v>
      </c>
      <c r="C410" s="18">
        <v>1062</v>
      </c>
      <c r="D410">
        <v>461</v>
      </c>
      <c r="E410">
        <v>5</v>
      </c>
      <c r="F410">
        <v>264</v>
      </c>
      <c r="G410" s="21">
        <f t="shared" si="186"/>
        <v>730</v>
      </c>
      <c r="H410" s="20"/>
      <c r="I410" s="18">
        <v>795</v>
      </c>
      <c r="J410">
        <v>183</v>
      </c>
      <c r="K410">
        <v>0</v>
      </c>
      <c r="L410">
        <v>82</v>
      </c>
      <c r="M410" s="21">
        <f t="shared" si="187"/>
        <v>265</v>
      </c>
      <c r="N410" s="20"/>
      <c r="O410" s="18">
        <f t="shared" si="188"/>
        <v>1857</v>
      </c>
      <c r="P410">
        <f t="shared" si="189"/>
        <v>644</v>
      </c>
      <c r="Q410">
        <f t="shared" si="190"/>
        <v>5</v>
      </c>
      <c r="R410">
        <f t="shared" si="191"/>
        <v>346</v>
      </c>
      <c r="S410" s="21">
        <f t="shared" si="192"/>
        <v>995</v>
      </c>
    </row>
    <row r="411" spans="2:19" ht="12.75">
      <c r="B411" t="s">
        <v>356</v>
      </c>
      <c r="C411" s="18">
        <v>486</v>
      </c>
      <c r="D411">
        <v>275</v>
      </c>
      <c r="E411">
        <v>5</v>
      </c>
      <c r="F411">
        <v>196</v>
      </c>
      <c r="G411" s="21">
        <f t="shared" si="186"/>
        <v>476</v>
      </c>
      <c r="H411" s="20"/>
      <c r="I411" s="18">
        <v>445</v>
      </c>
      <c r="J411">
        <v>27</v>
      </c>
      <c r="K411">
        <v>1</v>
      </c>
      <c r="L411">
        <v>5</v>
      </c>
      <c r="M411" s="21">
        <f t="shared" si="187"/>
        <v>33</v>
      </c>
      <c r="N411" s="20"/>
      <c r="O411" s="18">
        <f t="shared" si="188"/>
        <v>931</v>
      </c>
      <c r="P411">
        <f t="shared" si="189"/>
        <v>302</v>
      </c>
      <c r="Q411">
        <f t="shared" si="190"/>
        <v>6</v>
      </c>
      <c r="R411">
        <f t="shared" si="191"/>
        <v>201</v>
      </c>
      <c r="S411" s="21">
        <f t="shared" si="192"/>
        <v>509</v>
      </c>
    </row>
    <row r="412" spans="2:19" ht="12.75">
      <c r="B412" t="s">
        <v>357</v>
      </c>
      <c r="C412" s="18">
        <v>979</v>
      </c>
      <c r="D412">
        <v>445</v>
      </c>
      <c r="E412">
        <v>10</v>
      </c>
      <c r="F412">
        <v>318</v>
      </c>
      <c r="G412" s="21">
        <f t="shared" si="186"/>
        <v>773</v>
      </c>
      <c r="H412" s="20"/>
      <c r="I412" s="18">
        <v>233</v>
      </c>
      <c r="J412">
        <v>66</v>
      </c>
      <c r="K412">
        <v>0</v>
      </c>
      <c r="L412">
        <v>30</v>
      </c>
      <c r="M412" s="21">
        <f t="shared" si="187"/>
        <v>96</v>
      </c>
      <c r="N412" s="20"/>
      <c r="O412" s="18">
        <f t="shared" si="188"/>
        <v>1212</v>
      </c>
      <c r="P412">
        <f t="shared" si="189"/>
        <v>511</v>
      </c>
      <c r="Q412">
        <f t="shared" si="190"/>
        <v>10</v>
      </c>
      <c r="R412">
        <f t="shared" si="191"/>
        <v>348</v>
      </c>
      <c r="S412" s="21">
        <f t="shared" si="192"/>
        <v>869</v>
      </c>
    </row>
    <row r="413" spans="2:19" ht="12.75">
      <c r="B413" t="s">
        <v>358</v>
      </c>
      <c r="C413" s="18">
        <v>772</v>
      </c>
      <c r="D413">
        <v>386</v>
      </c>
      <c r="E413">
        <v>6</v>
      </c>
      <c r="F413">
        <v>402</v>
      </c>
      <c r="G413" s="21">
        <f t="shared" si="186"/>
        <v>794</v>
      </c>
      <c r="H413" s="20"/>
      <c r="I413" s="18">
        <v>672</v>
      </c>
      <c r="J413">
        <v>200</v>
      </c>
      <c r="K413">
        <v>0</v>
      </c>
      <c r="L413">
        <v>79</v>
      </c>
      <c r="M413" s="21">
        <f t="shared" si="187"/>
        <v>279</v>
      </c>
      <c r="N413" s="20"/>
      <c r="O413" s="18">
        <f t="shared" si="188"/>
        <v>1444</v>
      </c>
      <c r="P413">
        <f t="shared" si="189"/>
        <v>586</v>
      </c>
      <c r="Q413">
        <f t="shared" si="190"/>
        <v>6</v>
      </c>
      <c r="R413">
        <f t="shared" si="191"/>
        <v>481</v>
      </c>
      <c r="S413" s="21">
        <f t="shared" si="192"/>
        <v>1073</v>
      </c>
    </row>
    <row r="414" spans="2:19" ht="12.75">
      <c r="B414" t="s">
        <v>359</v>
      </c>
      <c r="C414" s="18">
        <v>609</v>
      </c>
      <c r="D414">
        <v>424</v>
      </c>
      <c r="E414">
        <v>2</v>
      </c>
      <c r="F414">
        <v>261</v>
      </c>
      <c r="G414" s="21">
        <f t="shared" si="186"/>
        <v>687</v>
      </c>
      <c r="H414" s="20"/>
      <c r="I414" s="18">
        <v>590</v>
      </c>
      <c r="J414">
        <v>234</v>
      </c>
      <c r="K414">
        <v>3</v>
      </c>
      <c r="L414">
        <v>89</v>
      </c>
      <c r="M414" s="21">
        <f t="shared" si="187"/>
        <v>326</v>
      </c>
      <c r="N414" s="20"/>
      <c r="O414" s="18">
        <f t="shared" si="188"/>
        <v>1199</v>
      </c>
      <c r="P414">
        <f t="shared" si="189"/>
        <v>658</v>
      </c>
      <c r="Q414">
        <f t="shared" si="190"/>
        <v>5</v>
      </c>
      <c r="R414">
        <f t="shared" si="191"/>
        <v>350</v>
      </c>
      <c r="S414" s="21">
        <f t="shared" si="192"/>
        <v>1013</v>
      </c>
    </row>
    <row r="415" spans="2:19" ht="12.75">
      <c r="B415" t="s">
        <v>360</v>
      </c>
      <c r="C415" s="18">
        <v>1115</v>
      </c>
      <c r="D415">
        <v>493</v>
      </c>
      <c r="E415">
        <v>12</v>
      </c>
      <c r="F415">
        <v>329</v>
      </c>
      <c r="G415" s="21">
        <f t="shared" si="186"/>
        <v>834</v>
      </c>
      <c r="H415" s="20"/>
      <c r="I415" s="18">
        <v>1084</v>
      </c>
      <c r="J415">
        <v>212</v>
      </c>
      <c r="K415">
        <v>4</v>
      </c>
      <c r="L415">
        <v>100</v>
      </c>
      <c r="M415" s="21">
        <f t="shared" si="187"/>
        <v>316</v>
      </c>
      <c r="N415" s="20"/>
      <c r="O415" s="18">
        <f t="shared" si="188"/>
        <v>2199</v>
      </c>
      <c r="P415">
        <f t="shared" si="189"/>
        <v>705</v>
      </c>
      <c r="Q415">
        <f t="shared" si="190"/>
        <v>16</v>
      </c>
      <c r="R415">
        <f t="shared" si="191"/>
        <v>429</v>
      </c>
      <c r="S415" s="21">
        <f t="shared" si="192"/>
        <v>1150</v>
      </c>
    </row>
    <row r="416" spans="2:19" ht="12.75">
      <c r="B416" t="s">
        <v>361</v>
      </c>
      <c r="C416" s="18">
        <v>376</v>
      </c>
      <c r="D416">
        <v>259</v>
      </c>
      <c r="E416">
        <v>7</v>
      </c>
      <c r="F416">
        <v>195</v>
      </c>
      <c r="G416" s="21">
        <f t="shared" si="186"/>
        <v>461</v>
      </c>
      <c r="H416" s="20"/>
      <c r="I416" s="18">
        <v>530</v>
      </c>
      <c r="J416">
        <v>106</v>
      </c>
      <c r="K416">
        <v>0</v>
      </c>
      <c r="L416">
        <v>39</v>
      </c>
      <c r="M416" s="21">
        <f t="shared" si="187"/>
        <v>145</v>
      </c>
      <c r="N416" s="20"/>
      <c r="O416" s="18">
        <f t="shared" si="188"/>
        <v>906</v>
      </c>
      <c r="P416">
        <f t="shared" si="189"/>
        <v>365</v>
      </c>
      <c r="Q416">
        <f t="shared" si="190"/>
        <v>7</v>
      </c>
      <c r="R416">
        <f t="shared" si="191"/>
        <v>234</v>
      </c>
      <c r="S416" s="21">
        <f t="shared" si="192"/>
        <v>606</v>
      </c>
    </row>
    <row r="417" spans="2:19" ht="12.75">
      <c r="B417" t="s">
        <v>362</v>
      </c>
      <c r="C417" s="18">
        <v>505</v>
      </c>
      <c r="D417">
        <v>286</v>
      </c>
      <c r="E417">
        <v>2</v>
      </c>
      <c r="F417">
        <v>205</v>
      </c>
      <c r="G417" s="21">
        <f t="shared" si="186"/>
        <v>493</v>
      </c>
      <c r="H417" s="20"/>
      <c r="I417" s="18">
        <v>781</v>
      </c>
      <c r="J417">
        <v>235</v>
      </c>
      <c r="K417">
        <v>5</v>
      </c>
      <c r="L417">
        <v>122</v>
      </c>
      <c r="M417" s="21">
        <f t="shared" si="187"/>
        <v>362</v>
      </c>
      <c r="N417" s="20"/>
      <c r="O417" s="18">
        <f t="shared" si="188"/>
        <v>1286</v>
      </c>
      <c r="P417">
        <f t="shared" si="189"/>
        <v>521</v>
      </c>
      <c r="Q417">
        <f t="shared" si="190"/>
        <v>7</v>
      </c>
      <c r="R417">
        <f t="shared" si="191"/>
        <v>327</v>
      </c>
      <c r="S417" s="21">
        <f t="shared" si="192"/>
        <v>855</v>
      </c>
    </row>
    <row r="418" spans="2:19" ht="12.75">
      <c r="B418" t="s">
        <v>363</v>
      </c>
      <c r="C418" s="18">
        <v>99</v>
      </c>
      <c r="D418">
        <v>67</v>
      </c>
      <c r="E418">
        <v>2</v>
      </c>
      <c r="F418">
        <v>51</v>
      </c>
      <c r="G418" s="21">
        <f t="shared" si="186"/>
        <v>120</v>
      </c>
      <c r="H418" s="20"/>
      <c r="I418" s="18">
        <v>255</v>
      </c>
      <c r="J418">
        <v>71</v>
      </c>
      <c r="K418">
        <v>2</v>
      </c>
      <c r="L418">
        <v>27</v>
      </c>
      <c r="M418" s="21">
        <f t="shared" si="187"/>
        <v>100</v>
      </c>
      <c r="N418" s="20"/>
      <c r="O418" s="18">
        <f t="shared" si="188"/>
        <v>354</v>
      </c>
      <c r="P418">
        <f t="shared" si="189"/>
        <v>138</v>
      </c>
      <c r="Q418">
        <f t="shared" si="190"/>
        <v>4</v>
      </c>
      <c r="R418">
        <f t="shared" si="191"/>
        <v>78</v>
      </c>
      <c r="S418" s="21">
        <f t="shared" si="192"/>
        <v>220</v>
      </c>
    </row>
    <row r="419" spans="2:19" ht="12.75">
      <c r="B419" t="s">
        <v>364</v>
      </c>
      <c r="C419" s="18">
        <v>140</v>
      </c>
      <c r="D419">
        <v>67</v>
      </c>
      <c r="E419">
        <v>2</v>
      </c>
      <c r="F419">
        <v>71</v>
      </c>
      <c r="G419" s="21">
        <f t="shared" si="186"/>
        <v>140</v>
      </c>
      <c r="H419" s="20"/>
      <c r="I419" s="18">
        <v>909</v>
      </c>
      <c r="J419">
        <v>6</v>
      </c>
      <c r="K419">
        <v>0</v>
      </c>
      <c r="L419">
        <v>19</v>
      </c>
      <c r="M419" s="21">
        <f t="shared" si="187"/>
        <v>25</v>
      </c>
      <c r="N419" s="20"/>
      <c r="O419" s="18">
        <f t="shared" si="188"/>
        <v>1049</v>
      </c>
      <c r="P419">
        <f t="shared" si="189"/>
        <v>73</v>
      </c>
      <c r="Q419">
        <f t="shared" si="190"/>
        <v>2</v>
      </c>
      <c r="R419">
        <f t="shared" si="191"/>
        <v>90</v>
      </c>
      <c r="S419" s="21">
        <f t="shared" si="192"/>
        <v>165</v>
      </c>
    </row>
    <row r="420" spans="2:19" ht="12.75">
      <c r="B420" t="s">
        <v>365</v>
      </c>
      <c r="C420" s="18">
        <v>129</v>
      </c>
      <c r="D420">
        <v>52</v>
      </c>
      <c r="E420">
        <v>3</v>
      </c>
      <c r="F420">
        <v>59</v>
      </c>
      <c r="G420" s="21">
        <f t="shared" si="186"/>
        <v>114</v>
      </c>
      <c r="H420" s="20"/>
      <c r="I420" s="18">
        <v>393</v>
      </c>
      <c r="J420">
        <v>20</v>
      </c>
      <c r="K420">
        <v>0</v>
      </c>
      <c r="L420">
        <v>24</v>
      </c>
      <c r="M420" s="21">
        <f t="shared" si="187"/>
        <v>44</v>
      </c>
      <c r="N420" s="20"/>
      <c r="O420" s="18">
        <f t="shared" si="188"/>
        <v>522</v>
      </c>
      <c r="P420">
        <f t="shared" si="189"/>
        <v>72</v>
      </c>
      <c r="Q420">
        <f t="shared" si="190"/>
        <v>3</v>
      </c>
      <c r="R420">
        <f t="shared" si="191"/>
        <v>83</v>
      </c>
      <c r="S420" s="21">
        <f t="shared" si="192"/>
        <v>158</v>
      </c>
    </row>
    <row r="421" spans="2:19" ht="12.75">
      <c r="B421" t="s">
        <v>366</v>
      </c>
      <c r="C421" s="18">
        <v>136</v>
      </c>
      <c r="D421">
        <v>84</v>
      </c>
      <c r="E421">
        <v>1</v>
      </c>
      <c r="F421">
        <v>57</v>
      </c>
      <c r="G421" s="21">
        <f t="shared" si="186"/>
        <v>142</v>
      </c>
      <c r="H421" s="20"/>
      <c r="I421" s="18">
        <v>572</v>
      </c>
      <c r="J421">
        <v>68</v>
      </c>
      <c r="K421">
        <v>1</v>
      </c>
      <c r="L421">
        <v>47</v>
      </c>
      <c r="M421" s="21">
        <f t="shared" si="187"/>
        <v>116</v>
      </c>
      <c r="N421" s="20"/>
      <c r="O421" s="18">
        <f t="shared" si="188"/>
        <v>708</v>
      </c>
      <c r="P421">
        <f t="shared" si="189"/>
        <v>152</v>
      </c>
      <c r="Q421">
        <f t="shared" si="190"/>
        <v>2</v>
      </c>
      <c r="R421">
        <f t="shared" si="191"/>
        <v>104</v>
      </c>
      <c r="S421" s="21">
        <f t="shared" si="192"/>
        <v>258</v>
      </c>
    </row>
    <row r="422" spans="1:19" s="2" customFormat="1" ht="12.75">
      <c r="A422" s="22"/>
      <c r="B422" s="23" t="s">
        <v>25</v>
      </c>
      <c r="C422" s="24">
        <v>14382</v>
      </c>
      <c r="D422" s="25">
        <f>SUM(D406:D421)</f>
        <v>6804</v>
      </c>
      <c r="E422" s="25">
        <f>SUM(E406:E421)</f>
        <v>153</v>
      </c>
      <c r="F422" s="25">
        <f>SUM(F406:F421)</f>
        <v>5207</v>
      </c>
      <c r="G422" s="25">
        <f>SUM(G406:G421)</f>
        <v>12164</v>
      </c>
      <c r="H422" s="21"/>
      <c r="I422" s="24">
        <f>SUM(I406:I421)</f>
        <v>11876</v>
      </c>
      <c r="J422" s="25">
        <f>SUM(J406:J421)</f>
        <v>2155</v>
      </c>
      <c r="K422" s="25">
        <f>SUM(K406:K421)</f>
        <v>31</v>
      </c>
      <c r="L422" s="25">
        <f>SUM(L406:L421)</f>
        <v>1116</v>
      </c>
      <c r="M422" s="25">
        <f>SUM(M406:M421)</f>
        <v>3302</v>
      </c>
      <c r="N422" s="21"/>
      <c r="O422" s="24">
        <f t="shared" si="188"/>
        <v>26258</v>
      </c>
      <c r="P422" s="25">
        <f t="shared" si="189"/>
        <v>8959</v>
      </c>
      <c r="Q422" s="25">
        <f t="shared" si="190"/>
        <v>184</v>
      </c>
      <c r="R422" s="25">
        <f t="shared" si="191"/>
        <v>6323</v>
      </c>
      <c r="S422" s="25">
        <f t="shared" si="192"/>
        <v>15466</v>
      </c>
    </row>
    <row r="423" spans="1:19" ht="12.75">
      <c r="A423" s="1" t="s">
        <v>367</v>
      </c>
      <c r="C423" s="18"/>
      <c r="G423" s="21"/>
      <c r="H423" s="20"/>
      <c r="I423" s="18"/>
      <c r="M423" s="21"/>
      <c r="N423" s="20"/>
      <c r="O423" s="18"/>
      <c r="S423" s="21"/>
    </row>
    <row r="424" spans="2:19" ht="12.75">
      <c r="B424" t="s">
        <v>11</v>
      </c>
      <c r="C424" s="18">
        <v>1496</v>
      </c>
      <c r="D424">
        <f>795+150+7</f>
        <v>952</v>
      </c>
      <c r="E424">
        <v>14</v>
      </c>
      <c r="F424">
        <f>587+96+70</f>
        <v>753</v>
      </c>
      <c r="G424" s="21">
        <f aca="true" t="shared" si="193" ref="G424:G429">SUM(D424:F424)</f>
        <v>1719</v>
      </c>
      <c r="H424" s="20"/>
      <c r="I424" s="18">
        <v>2063</v>
      </c>
      <c r="J424">
        <v>83</v>
      </c>
      <c r="K424">
        <v>3</v>
      </c>
      <c r="L424">
        <v>109</v>
      </c>
      <c r="M424" s="21">
        <f aca="true" t="shared" si="194" ref="M424:M429">SUM(J424:L424)</f>
        <v>195</v>
      </c>
      <c r="N424" s="20"/>
      <c r="O424" s="18">
        <f aca="true" t="shared" si="195" ref="O424:Q425">C424+I424</f>
        <v>3559</v>
      </c>
      <c r="P424">
        <f t="shared" si="195"/>
        <v>1035</v>
      </c>
      <c r="Q424">
        <f t="shared" si="195"/>
        <v>17</v>
      </c>
      <c r="R424">
        <f>F425+L424</f>
        <v>542</v>
      </c>
      <c r="S424" s="21">
        <f aca="true" t="shared" si="196" ref="S424:S430">G424+M424</f>
        <v>1914</v>
      </c>
    </row>
    <row r="425" spans="2:19" ht="12.75">
      <c r="B425" t="s">
        <v>368</v>
      </c>
      <c r="C425" s="18">
        <v>873</v>
      </c>
      <c r="D425">
        <v>528</v>
      </c>
      <c r="E425">
        <v>18</v>
      </c>
      <c r="F425">
        <v>433</v>
      </c>
      <c r="G425" s="21">
        <f t="shared" si="193"/>
        <v>979</v>
      </c>
      <c r="H425" s="20"/>
      <c r="I425" s="18">
        <v>1255</v>
      </c>
      <c r="J425">
        <v>276</v>
      </c>
      <c r="K425">
        <v>1</v>
      </c>
      <c r="L425">
        <v>159</v>
      </c>
      <c r="M425" s="21">
        <f t="shared" si="194"/>
        <v>436</v>
      </c>
      <c r="N425" s="20"/>
      <c r="O425" s="18">
        <f t="shared" si="195"/>
        <v>2128</v>
      </c>
      <c r="P425">
        <f t="shared" si="195"/>
        <v>804</v>
      </c>
      <c r="Q425">
        <f t="shared" si="195"/>
        <v>19</v>
      </c>
      <c r="R425">
        <f>F426+L425</f>
        <v>321</v>
      </c>
      <c r="S425" s="21">
        <f t="shared" si="196"/>
        <v>1415</v>
      </c>
    </row>
    <row r="426" spans="2:19" ht="12.75">
      <c r="B426" t="s">
        <v>369</v>
      </c>
      <c r="C426" s="18">
        <v>386</v>
      </c>
      <c r="D426">
        <v>240</v>
      </c>
      <c r="E426">
        <v>6</v>
      </c>
      <c r="F426">
        <v>162</v>
      </c>
      <c r="G426" s="21">
        <f t="shared" si="193"/>
        <v>408</v>
      </c>
      <c r="H426" s="20"/>
      <c r="I426" s="18">
        <v>353</v>
      </c>
      <c r="J426">
        <v>84</v>
      </c>
      <c r="K426">
        <v>1</v>
      </c>
      <c r="L426">
        <v>61</v>
      </c>
      <c r="M426" s="21">
        <f t="shared" si="194"/>
        <v>146</v>
      </c>
      <c r="N426" s="20"/>
      <c r="O426" s="18">
        <f>C426+I425</f>
        <v>1641</v>
      </c>
      <c r="P426">
        <f aca="true" t="shared" si="197" ref="P426:Q430">D426+J426</f>
        <v>324</v>
      </c>
      <c r="Q426">
        <f t="shared" si="197"/>
        <v>7</v>
      </c>
      <c r="R426">
        <f>F427+L426</f>
        <v>223</v>
      </c>
      <c r="S426" s="21">
        <f t="shared" si="196"/>
        <v>554</v>
      </c>
    </row>
    <row r="427" spans="2:19" ht="12.75">
      <c r="B427" t="s">
        <v>370</v>
      </c>
      <c r="C427" s="18">
        <v>344</v>
      </c>
      <c r="D427">
        <v>176</v>
      </c>
      <c r="E427">
        <v>6</v>
      </c>
      <c r="F427">
        <v>162</v>
      </c>
      <c r="G427" s="21">
        <f t="shared" si="193"/>
        <v>344</v>
      </c>
      <c r="H427" s="20"/>
      <c r="I427" s="18">
        <v>762</v>
      </c>
      <c r="J427">
        <v>66</v>
      </c>
      <c r="K427">
        <v>0</v>
      </c>
      <c r="L427">
        <v>43</v>
      </c>
      <c r="M427" s="21">
        <f t="shared" si="194"/>
        <v>109</v>
      </c>
      <c r="N427" s="20"/>
      <c r="O427" s="18">
        <f>C427+I426</f>
        <v>697</v>
      </c>
      <c r="P427">
        <f t="shared" si="197"/>
        <v>242</v>
      </c>
      <c r="Q427">
        <f t="shared" si="197"/>
        <v>6</v>
      </c>
      <c r="R427" t="e">
        <f>#REF!+L427</f>
        <v>#REF!</v>
      </c>
      <c r="S427" s="21">
        <f t="shared" si="196"/>
        <v>453</v>
      </c>
    </row>
    <row r="428" spans="2:19" ht="12.75">
      <c r="B428" t="s">
        <v>371</v>
      </c>
      <c r="C428" s="18">
        <v>219</v>
      </c>
      <c r="D428">
        <v>168</v>
      </c>
      <c r="E428">
        <v>6</v>
      </c>
      <c r="F428">
        <v>112</v>
      </c>
      <c r="G428" s="21">
        <f t="shared" si="193"/>
        <v>286</v>
      </c>
      <c r="H428" s="20"/>
      <c r="I428" s="18">
        <v>280</v>
      </c>
      <c r="J428">
        <v>94</v>
      </c>
      <c r="K428">
        <v>0</v>
      </c>
      <c r="L428">
        <v>34</v>
      </c>
      <c r="M428" s="21">
        <f t="shared" si="194"/>
        <v>128</v>
      </c>
      <c r="N428" s="20"/>
      <c r="O428" s="18">
        <f>C428+I427</f>
        <v>981</v>
      </c>
      <c r="P428">
        <f t="shared" si="197"/>
        <v>262</v>
      </c>
      <c r="Q428">
        <f t="shared" si="197"/>
        <v>6</v>
      </c>
      <c r="R428">
        <f>F428+L428</f>
        <v>146</v>
      </c>
      <c r="S428" s="21">
        <f t="shared" si="196"/>
        <v>414</v>
      </c>
    </row>
    <row r="429" spans="2:19" ht="12.75">
      <c r="B429" t="s">
        <v>372</v>
      </c>
      <c r="C429" s="18">
        <v>152</v>
      </c>
      <c r="D429">
        <v>137</v>
      </c>
      <c r="E429">
        <v>3</v>
      </c>
      <c r="F429">
        <v>149</v>
      </c>
      <c r="G429" s="21">
        <f t="shared" si="193"/>
        <v>289</v>
      </c>
      <c r="H429" s="20"/>
      <c r="I429" s="19">
        <v>39</v>
      </c>
      <c r="J429">
        <v>102</v>
      </c>
      <c r="K429">
        <v>4</v>
      </c>
      <c r="L429">
        <v>72</v>
      </c>
      <c r="M429" s="21">
        <f t="shared" si="194"/>
        <v>178</v>
      </c>
      <c r="N429" s="20"/>
      <c r="O429" s="18">
        <f>C429+I428</f>
        <v>432</v>
      </c>
      <c r="P429">
        <f t="shared" si="197"/>
        <v>239</v>
      </c>
      <c r="Q429">
        <f t="shared" si="197"/>
        <v>7</v>
      </c>
      <c r="R429">
        <f>F429+L429</f>
        <v>221</v>
      </c>
      <c r="S429" s="21">
        <f t="shared" si="196"/>
        <v>467</v>
      </c>
    </row>
    <row r="430" spans="1:19" s="2" customFormat="1" ht="12.75">
      <c r="A430" s="22"/>
      <c r="B430" s="23" t="s">
        <v>25</v>
      </c>
      <c r="C430" s="24">
        <v>3470</v>
      </c>
      <c r="D430" s="25">
        <f>SUM(D424:D429)</f>
        <v>2201</v>
      </c>
      <c r="E430" s="25">
        <f>SUM(E424:E429)</f>
        <v>53</v>
      </c>
      <c r="F430" s="25">
        <f>SUM(F424:F429)</f>
        <v>1771</v>
      </c>
      <c r="G430" s="25">
        <f>SUM(G424:G429)</f>
        <v>4025</v>
      </c>
      <c r="H430" s="21"/>
      <c r="I430" s="24">
        <f>SUM(I424:I429)</f>
        <v>4752</v>
      </c>
      <c r="J430" s="25">
        <f>SUM(J424:J429)</f>
        <v>705</v>
      </c>
      <c r="K430" s="25">
        <f>SUM(K424:K429)</f>
        <v>9</v>
      </c>
      <c r="L430" s="25">
        <f>SUM(L424:L429)</f>
        <v>478</v>
      </c>
      <c r="M430" s="25">
        <f>SUM(M424:M429)</f>
        <v>1192</v>
      </c>
      <c r="N430" s="21"/>
      <c r="O430" s="24">
        <f>C430+I430</f>
        <v>8222</v>
      </c>
      <c r="P430" s="25">
        <f t="shared" si="197"/>
        <v>2906</v>
      </c>
      <c r="Q430" s="25">
        <f t="shared" si="197"/>
        <v>62</v>
      </c>
      <c r="R430" s="25">
        <f>F430+L430</f>
        <v>2249</v>
      </c>
      <c r="S430" s="25">
        <f t="shared" si="196"/>
        <v>5217</v>
      </c>
    </row>
    <row r="431" spans="1:19" ht="12.75">
      <c r="A431" s="1" t="s">
        <v>373</v>
      </c>
      <c r="C431" s="18"/>
      <c r="G431" s="21"/>
      <c r="H431" s="20"/>
      <c r="I431" s="18"/>
      <c r="M431" s="21"/>
      <c r="N431" s="20"/>
      <c r="O431" s="18"/>
      <c r="S431" s="21"/>
    </row>
    <row r="432" spans="2:19" ht="12.75">
      <c r="B432" t="s">
        <v>11</v>
      </c>
      <c r="C432" s="18">
        <v>1319</v>
      </c>
      <c r="D432">
        <v>225</v>
      </c>
      <c r="E432">
        <v>2</v>
      </c>
      <c r="F432">
        <f>432-9</f>
        <v>423</v>
      </c>
      <c r="G432" s="21">
        <f>SUM(D432:F432)</f>
        <v>650</v>
      </c>
      <c r="H432" s="20"/>
      <c r="I432" s="18">
        <v>129</v>
      </c>
      <c r="J432">
        <v>0</v>
      </c>
      <c r="K432">
        <v>0</v>
      </c>
      <c r="L432">
        <v>1</v>
      </c>
      <c r="M432" s="21">
        <f>SUM(J432:L432)</f>
        <v>1</v>
      </c>
      <c r="N432" s="20"/>
      <c r="O432" s="18">
        <f aca="true" t="shared" si="198" ref="O432:S436">C432+I432</f>
        <v>1448</v>
      </c>
      <c r="P432">
        <f t="shared" si="198"/>
        <v>225</v>
      </c>
      <c r="Q432">
        <f t="shared" si="198"/>
        <v>2</v>
      </c>
      <c r="R432">
        <f t="shared" si="198"/>
        <v>424</v>
      </c>
      <c r="S432" s="21">
        <f t="shared" si="198"/>
        <v>651</v>
      </c>
    </row>
    <row r="433" spans="2:19" ht="12.75">
      <c r="B433" t="s">
        <v>374</v>
      </c>
      <c r="C433" s="18">
        <v>397</v>
      </c>
      <c r="D433">
        <v>9</v>
      </c>
      <c r="E433">
        <v>0</v>
      </c>
      <c r="F433">
        <v>17</v>
      </c>
      <c r="G433" s="21">
        <f>SUM(D433:F433)</f>
        <v>26</v>
      </c>
      <c r="H433" s="20"/>
      <c r="I433" s="18">
        <v>3</v>
      </c>
      <c r="J433">
        <v>0</v>
      </c>
      <c r="K433">
        <v>0</v>
      </c>
      <c r="L433">
        <v>0</v>
      </c>
      <c r="M433" s="21">
        <f>SUM(J433:L433)</f>
        <v>0</v>
      </c>
      <c r="N433" s="20"/>
      <c r="O433" s="18">
        <f t="shared" si="198"/>
        <v>400</v>
      </c>
      <c r="P433">
        <f t="shared" si="198"/>
        <v>9</v>
      </c>
      <c r="Q433">
        <f t="shared" si="198"/>
        <v>0</v>
      </c>
      <c r="R433">
        <f t="shared" si="198"/>
        <v>17</v>
      </c>
      <c r="S433" s="21">
        <f t="shared" si="198"/>
        <v>26</v>
      </c>
    </row>
    <row r="434" spans="2:19" ht="12.75">
      <c r="B434" t="s">
        <v>375</v>
      </c>
      <c r="C434" s="18">
        <v>1368</v>
      </c>
      <c r="D434">
        <v>32</v>
      </c>
      <c r="E434">
        <v>0</v>
      </c>
      <c r="F434">
        <v>75</v>
      </c>
      <c r="G434" s="21">
        <f>SUM(D434:F434)</f>
        <v>107</v>
      </c>
      <c r="H434" s="20"/>
      <c r="I434" s="18">
        <v>41</v>
      </c>
      <c r="J434">
        <v>0</v>
      </c>
      <c r="K434">
        <v>0</v>
      </c>
      <c r="L434">
        <v>0</v>
      </c>
      <c r="M434" s="21">
        <f>SUM(J434:L434)</f>
        <v>0</v>
      </c>
      <c r="N434" s="20"/>
      <c r="O434" s="18">
        <f t="shared" si="198"/>
        <v>1409</v>
      </c>
      <c r="P434">
        <f t="shared" si="198"/>
        <v>32</v>
      </c>
      <c r="Q434">
        <f t="shared" si="198"/>
        <v>0</v>
      </c>
      <c r="R434">
        <f t="shared" si="198"/>
        <v>75</v>
      </c>
      <c r="S434" s="21">
        <f t="shared" si="198"/>
        <v>107</v>
      </c>
    </row>
    <row r="435" spans="2:19" ht="12.75">
      <c r="B435" t="s">
        <v>376</v>
      </c>
      <c r="C435" s="18">
        <v>285</v>
      </c>
      <c r="D435">
        <v>202</v>
      </c>
      <c r="E435">
        <v>2</v>
      </c>
      <c r="F435">
        <v>436</v>
      </c>
      <c r="G435" s="21">
        <f>SUM(D435:F435)</f>
        <v>640</v>
      </c>
      <c r="H435" s="20"/>
      <c r="I435" s="18">
        <v>0</v>
      </c>
      <c r="J435">
        <v>0</v>
      </c>
      <c r="K435">
        <v>0</v>
      </c>
      <c r="L435">
        <v>0</v>
      </c>
      <c r="M435" s="21">
        <f>SUM(J435:L435)</f>
        <v>0</v>
      </c>
      <c r="N435" s="20"/>
      <c r="O435" s="18">
        <f t="shared" si="198"/>
        <v>285</v>
      </c>
      <c r="P435">
        <f t="shared" si="198"/>
        <v>202</v>
      </c>
      <c r="Q435">
        <f t="shared" si="198"/>
        <v>2</v>
      </c>
      <c r="R435">
        <f t="shared" si="198"/>
        <v>436</v>
      </c>
      <c r="S435" s="21">
        <f t="shared" si="198"/>
        <v>640</v>
      </c>
    </row>
    <row r="436" spans="1:19" s="2" customFormat="1" ht="12.75">
      <c r="A436" s="22"/>
      <c r="B436" s="23" t="s">
        <v>25</v>
      </c>
      <c r="C436" s="24">
        <v>3369</v>
      </c>
      <c r="D436" s="25">
        <f>SUM(D432:D435)</f>
        <v>468</v>
      </c>
      <c r="E436" s="25">
        <f>SUM(E432:E435)</f>
        <v>4</v>
      </c>
      <c r="F436" s="25">
        <f>SUM(F432:F435)</f>
        <v>951</v>
      </c>
      <c r="G436" s="25">
        <f>SUM(G432:G435)</f>
        <v>1423</v>
      </c>
      <c r="H436" s="21"/>
      <c r="I436" s="24">
        <f>SUM(I432:I435)</f>
        <v>173</v>
      </c>
      <c r="J436" s="25">
        <f>SUM(J432:J435)</f>
        <v>0</v>
      </c>
      <c r="K436" s="25">
        <f>SUM(K432:K435)</f>
        <v>0</v>
      </c>
      <c r="L436" s="25">
        <f>SUM(L432:L435)</f>
        <v>1</v>
      </c>
      <c r="M436" s="25">
        <f>SUM(M432:M435)</f>
        <v>1</v>
      </c>
      <c r="N436" s="21"/>
      <c r="O436" s="24">
        <f t="shared" si="198"/>
        <v>3542</v>
      </c>
      <c r="P436" s="25">
        <f t="shared" si="198"/>
        <v>468</v>
      </c>
      <c r="Q436" s="25">
        <f t="shared" si="198"/>
        <v>4</v>
      </c>
      <c r="R436" s="25">
        <f t="shared" si="198"/>
        <v>952</v>
      </c>
      <c r="S436" s="25">
        <f t="shared" si="198"/>
        <v>1424</v>
      </c>
    </row>
    <row r="437" spans="1:19" ht="12.75">
      <c r="A437" s="1" t="s">
        <v>377</v>
      </c>
      <c r="C437" s="18"/>
      <c r="G437" s="21"/>
      <c r="H437" s="20"/>
      <c r="I437" s="18"/>
      <c r="M437" s="21"/>
      <c r="N437" s="20"/>
      <c r="O437" s="18"/>
      <c r="S437" s="21"/>
    </row>
    <row r="438" spans="2:19" ht="12.75">
      <c r="B438" t="s">
        <v>11</v>
      </c>
      <c r="C438" s="18">
        <v>19471</v>
      </c>
      <c r="D438">
        <f>6196+53</f>
        <v>6249</v>
      </c>
      <c r="E438">
        <v>157</v>
      </c>
      <c r="F438">
        <f>4577+70</f>
        <v>4647</v>
      </c>
      <c r="G438" s="21">
        <f aca="true" t="shared" si="199" ref="G438:G449">SUM(D438:F438)</f>
        <v>11053</v>
      </c>
      <c r="H438" s="20"/>
      <c r="I438" s="18">
        <v>15609</v>
      </c>
      <c r="J438">
        <v>157</v>
      </c>
      <c r="K438">
        <v>12</v>
      </c>
      <c r="L438">
        <v>372</v>
      </c>
      <c r="M438" s="21">
        <f aca="true" t="shared" si="200" ref="M438:M449">SUM(J438:L438)</f>
        <v>541</v>
      </c>
      <c r="N438" s="20"/>
      <c r="O438" s="18">
        <f aca="true" t="shared" si="201" ref="O438:O450">C438+I438</f>
        <v>35080</v>
      </c>
      <c r="P438">
        <f aca="true" t="shared" si="202" ref="P438:P450">D438+J438</f>
        <v>6406</v>
      </c>
      <c r="Q438">
        <f aca="true" t="shared" si="203" ref="Q438:Q450">E438+K438</f>
        <v>169</v>
      </c>
      <c r="R438">
        <f aca="true" t="shared" si="204" ref="R438:R450">F438+L438</f>
        <v>5019</v>
      </c>
      <c r="S438" s="21">
        <f aca="true" t="shared" si="205" ref="S438:S450">G438+M438</f>
        <v>11594</v>
      </c>
    </row>
    <row r="439" spans="2:19" ht="12.75">
      <c r="B439" t="s">
        <v>378</v>
      </c>
      <c r="C439" s="18">
        <v>1229</v>
      </c>
      <c r="D439">
        <v>418</v>
      </c>
      <c r="E439">
        <v>18</v>
      </c>
      <c r="F439">
        <v>384</v>
      </c>
      <c r="G439" s="21">
        <f t="shared" si="199"/>
        <v>820</v>
      </c>
      <c r="H439" s="20"/>
      <c r="I439" s="18">
        <v>2545</v>
      </c>
      <c r="J439">
        <v>18</v>
      </c>
      <c r="K439">
        <v>2</v>
      </c>
      <c r="L439">
        <v>92</v>
      </c>
      <c r="M439" s="21">
        <f t="shared" si="200"/>
        <v>112</v>
      </c>
      <c r="N439" s="20"/>
      <c r="O439" s="18">
        <f t="shared" si="201"/>
        <v>3774</v>
      </c>
      <c r="P439">
        <f t="shared" si="202"/>
        <v>436</v>
      </c>
      <c r="Q439">
        <f t="shared" si="203"/>
        <v>20</v>
      </c>
      <c r="R439">
        <f t="shared" si="204"/>
        <v>476</v>
      </c>
      <c r="S439" s="21">
        <f t="shared" si="205"/>
        <v>932</v>
      </c>
    </row>
    <row r="440" spans="2:19" ht="12.75">
      <c r="B440" t="s">
        <v>379</v>
      </c>
      <c r="C440" s="18">
        <v>4190</v>
      </c>
      <c r="D440">
        <v>1065</v>
      </c>
      <c r="E440">
        <v>41</v>
      </c>
      <c r="F440">
        <v>989</v>
      </c>
      <c r="G440" s="21">
        <f t="shared" si="199"/>
        <v>2095</v>
      </c>
      <c r="H440" s="20"/>
      <c r="I440" s="18">
        <v>1293</v>
      </c>
      <c r="J440">
        <v>6</v>
      </c>
      <c r="K440">
        <v>0</v>
      </c>
      <c r="L440">
        <v>7</v>
      </c>
      <c r="M440" s="21">
        <f t="shared" si="200"/>
        <v>13</v>
      </c>
      <c r="N440" s="20"/>
      <c r="O440" s="18">
        <f t="shared" si="201"/>
        <v>5483</v>
      </c>
      <c r="P440">
        <f t="shared" si="202"/>
        <v>1071</v>
      </c>
      <c r="Q440">
        <f t="shared" si="203"/>
        <v>41</v>
      </c>
      <c r="R440">
        <f t="shared" si="204"/>
        <v>996</v>
      </c>
      <c r="S440" s="21">
        <f t="shared" si="205"/>
        <v>2108</v>
      </c>
    </row>
    <row r="441" spans="2:19" ht="12.75">
      <c r="B441" t="s">
        <v>380</v>
      </c>
      <c r="C441" s="18">
        <v>1173</v>
      </c>
      <c r="D441">
        <v>482</v>
      </c>
      <c r="E441">
        <v>15</v>
      </c>
      <c r="F441">
        <v>386</v>
      </c>
      <c r="G441" s="21">
        <f t="shared" si="199"/>
        <v>883</v>
      </c>
      <c r="H441" s="20"/>
      <c r="I441" s="18">
        <v>760</v>
      </c>
      <c r="J441">
        <v>2</v>
      </c>
      <c r="K441">
        <v>1</v>
      </c>
      <c r="L441">
        <v>36</v>
      </c>
      <c r="M441" s="21">
        <f t="shared" si="200"/>
        <v>39</v>
      </c>
      <c r="N441" s="20"/>
      <c r="O441" s="18">
        <f t="shared" si="201"/>
        <v>1933</v>
      </c>
      <c r="P441">
        <f t="shared" si="202"/>
        <v>484</v>
      </c>
      <c r="Q441">
        <f t="shared" si="203"/>
        <v>16</v>
      </c>
      <c r="R441">
        <f t="shared" si="204"/>
        <v>422</v>
      </c>
      <c r="S441" s="21">
        <f t="shared" si="205"/>
        <v>922</v>
      </c>
    </row>
    <row r="442" spans="2:19" ht="12.75">
      <c r="B442" t="s">
        <v>381</v>
      </c>
      <c r="C442" s="18">
        <v>9685</v>
      </c>
      <c r="D442">
        <v>2733</v>
      </c>
      <c r="E442">
        <v>69</v>
      </c>
      <c r="F442">
        <v>2318</v>
      </c>
      <c r="G442" s="21">
        <f t="shared" si="199"/>
        <v>5120</v>
      </c>
      <c r="H442" s="20"/>
      <c r="I442" s="18">
        <v>4948</v>
      </c>
      <c r="J442">
        <v>17</v>
      </c>
      <c r="K442">
        <v>0</v>
      </c>
      <c r="L442">
        <v>45</v>
      </c>
      <c r="M442" s="21">
        <f t="shared" si="200"/>
        <v>62</v>
      </c>
      <c r="N442" s="20"/>
      <c r="O442" s="18">
        <f t="shared" si="201"/>
        <v>14633</v>
      </c>
      <c r="P442">
        <f t="shared" si="202"/>
        <v>2750</v>
      </c>
      <c r="Q442">
        <f t="shared" si="203"/>
        <v>69</v>
      </c>
      <c r="R442">
        <f t="shared" si="204"/>
        <v>2363</v>
      </c>
      <c r="S442" s="21">
        <f t="shared" si="205"/>
        <v>5182</v>
      </c>
    </row>
    <row r="443" spans="2:19" ht="12.75">
      <c r="B443" t="s">
        <v>382</v>
      </c>
      <c r="C443" s="18">
        <v>3339</v>
      </c>
      <c r="D443">
        <v>1171</v>
      </c>
      <c r="E443">
        <v>35</v>
      </c>
      <c r="F443">
        <v>958</v>
      </c>
      <c r="G443" s="21">
        <f t="shared" si="199"/>
        <v>2164</v>
      </c>
      <c r="H443" s="20"/>
      <c r="I443" s="18">
        <v>2680</v>
      </c>
      <c r="J443">
        <v>19</v>
      </c>
      <c r="K443">
        <v>1</v>
      </c>
      <c r="L443">
        <v>69</v>
      </c>
      <c r="M443" s="21">
        <f t="shared" si="200"/>
        <v>89</v>
      </c>
      <c r="N443" s="20"/>
      <c r="O443" s="18">
        <f t="shared" si="201"/>
        <v>6019</v>
      </c>
      <c r="P443">
        <f t="shared" si="202"/>
        <v>1190</v>
      </c>
      <c r="Q443">
        <f t="shared" si="203"/>
        <v>36</v>
      </c>
      <c r="R443">
        <f t="shared" si="204"/>
        <v>1027</v>
      </c>
      <c r="S443" s="21">
        <f t="shared" si="205"/>
        <v>2253</v>
      </c>
    </row>
    <row r="444" spans="2:19" ht="12.75">
      <c r="B444" t="s">
        <v>383</v>
      </c>
      <c r="C444" s="18">
        <v>1766</v>
      </c>
      <c r="D444">
        <v>617</v>
      </c>
      <c r="E444">
        <v>17</v>
      </c>
      <c r="F444">
        <v>650</v>
      </c>
      <c r="G444" s="21">
        <f t="shared" si="199"/>
        <v>1284</v>
      </c>
      <c r="H444" s="20"/>
      <c r="I444" s="18">
        <v>2088</v>
      </c>
      <c r="J444">
        <v>8</v>
      </c>
      <c r="K444">
        <v>2</v>
      </c>
      <c r="L444">
        <v>125</v>
      </c>
      <c r="M444" s="21">
        <f t="shared" si="200"/>
        <v>135</v>
      </c>
      <c r="N444" s="20"/>
      <c r="O444" s="18">
        <f t="shared" si="201"/>
        <v>3854</v>
      </c>
      <c r="P444">
        <f t="shared" si="202"/>
        <v>625</v>
      </c>
      <c r="Q444">
        <f t="shared" si="203"/>
        <v>19</v>
      </c>
      <c r="R444">
        <f t="shared" si="204"/>
        <v>775</v>
      </c>
      <c r="S444" s="21">
        <f t="shared" si="205"/>
        <v>1419</v>
      </c>
    </row>
    <row r="445" spans="2:19" ht="12.75">
      <c r="B445" t="s">
        <v>384</v>
      </c>
      <c r="C445" s="18">
        <v>5319</v>
      </c>
      <c r="D445">
        <v>1801</v>
      </c>
      <c r="E445">
        <v>60</v>
      </c>
      <c r="F445">
        <v>1218</v>
      </c>
      <c r="G445" s="21">
        <f t="shared" si="199"/>
        <v>3079</v>
      </c>
      <c r="H445" s="20"/>
      <c r="I445" s="18">
        <v>3546</v>
      </c>
      <c r="J445">
        <v>15</v>
      </c>
      <c r="K445">
        <v>0</v>
      </c>
      <c r="L445">
        <v>31</v>
      </c>
      <c r="M445" s="21">
        <f t="shared" si="200"/>
        <v>46</v>
      </c>
      <c r="N445" s="20"/>
      <c r="O445" s="18">
        <f t="shared" si="201"/>
        <v>8865</v>
      </c>
      <c r="P445">
        <f t="shared" si="202"/>
        <v>1816</v>
      </c>
      <c r="Q445">
        <f t="shared" si="203"/>
        <v>60</v>
      </c>
      <c r="R445">
        <f t="shared" si="204"/>
        <v>1249</v>
      </c>
      <c r="S445" s="21">
        <f t="shared" si="205"/>
        <v>3125</v>
      </c>
    </row>
    <row r="446" spans="2:19" ht="12.75">
      <c r="B446" t="s">
        <v>385</v>
      </c>
      <c r="C446" s="18">
        <v>503</v>
      </c>
      <c r="D446">
        <v>272</v>
      </c>
      <c r="E446">
        <v>11</v>
      </c>
      <c r="F446">
        <v>179</v>
      </c>
      <c r="G446" s="21">
        <f t="shared" si="199"/>
        <v>462</v>
      </c>
      <c r="H446" s="20"/>
      <c r="I446" s="18">
        <v>850</v>
      </c>
      <c r="J446">
        <v>20</v>
      </c>
      <c r="K446">
        <v>1</v>
      </c>
      <c r="L446">
        <v>34</v>
      </c>
      <c r="M446" s="21">
        <f t="shared" si="200"/>
        <v>55</v>
      </c>
      <c r="N446" s="20"/>
      <c r="O446" s="18">
        <f t="shared" si="201"/>
        <v>1353</v>
      </c>
      <c r="P446">
        <f t="shared" si="202"/>
        <v>292</v>
      </c>
      <c r="Q446">
        <f t="shared" si="203"/>
        <v>12</v>
      </c>
      <c r="R446">
        <f t="shared" si="204"/>
        <v>213</v>
      </c>
      <c r="S446" s="21">
        <f t="shared" si="205"/>
        <v>517</v>
      </c>
    </row>
    <row r="447" spans="2:19" ht="12.75">
      <c r="B447" t="s">
        <v>386</v>
      </c>
      <c r="C447" s="18">
        <v>777</v>
      </c>
      <c r="D447">
        <v>410</v>
      </c>
      <c r="E447">
        <v>9</v>
      </c>
      <c r="F447">
        <v>380</v>
      </c>
      <c r="G447" s="21">
        <f t="shared" si="199"/>
        <v>799</v>
      </c>
      <c r="H447" s="20"/>
      <c r="I447" s="18">
        <v>702</v>
      </c>
      <c r="J447">
        <v>2</v>
      </c>
      <c r="K447">
        <v>0</v>
      </c>
      <c r="L447">
        <v>27</v>
      </c>
      <c r="M447" s="21">
        <f t="shared" si="200"/>
        <v>29</v>
      </c>
      <c r="N447" s="20"/>
      <c r="O447" s="18">
        <f t="shared" si="201"/>
        <v>1479</v>
      </c>
      <c r="P447">
        <f t="shared" si="202"/>
        <v>412</v>
      </c>
      <c r="Q447">
        <f t="shared" si="203"/>
        <v>9</v>
      </c>
      <c r="R447">
        <f t="shared" si="204"/>
        <v>407</v>
      </c>
      <c r="S447" s="21">
        <f t="shared" si="205"/>
        <v>828</v>
      </c>
    </row>
    <row r="448" spans="2:19" ht="12.75">
      <c r="B448" t="s">
        <v>387</v>
      </c>
      <c r="C448" s="18">
        <v>230</v>
      </c>
      <c r="D448">
        <v>140</v>
      </c>
      <c r="E448">
        <v>4</v>
      </c>
      <c r="F448">
        <v>116</v>
      </c>
      <c r="G448" s="21">
        <f t="shared" si="199"/>
        <v>260</v>
      </c>
      <c r="H448" s="20"/>
      <c r="I448" s="18">
        <v>230</v>
      </c>
      <c r="J448">
        <v>1</v>
      </c>
      <c r="K448">
        <v>1</v>
      </c>
      <c r="L448">
        <v>5</v>
      </c>
      <c r="M448" s="21">
        <f t="shared" si="200"/>
        <v>7</v>
      </c>
      <c r="N448" s="20"/>
      <c r="O448" s="18">
        <f t="shared" si="201"/>
        <v>460</v>
      </c>
      <c r="P448">
        <f t="shared" si="202"/>
        <v>141</v>
      </c>
      <c r="Q448">
        <f t="shared" si="203"/>
        <v>5</v>
      </c>
      <c r="R448">
        <f t="shared" si="204"/>
        <v>121</v>
      </c>
      <c r="S448" s="21">
        <f t="shared" si="205"/>
        <v>267</v>
      </c>
    </row>
    <row r="449" spans="2:19" ht="12.75">
      <c r="B449" t="s">
        <v>388</v>
      </c>
      <c r="C449" s="18">
        <v>198</v>
      </c>
      <c r="D449">
        <v>65</v>
      </c>
      <c r="E449">
        <v>1</v>
      </c>
      <c r="F449">
        <v>51</v>
      </c>
      <c r="G449" s="21">
        <f t="shared" si="199"/>
        <v>117</v>
      </c>
      <c r="H449" s="20"/>
      <c r="I449" s="18">
        <v>535</v>
      </c>
      <c r="J449">
        <v>1</v>
      </c>
      <c r="K449">
        <v>1</v>
      </c>
      <c r="L449">
        <v>32</v>
      </c>
      <c r="M449" s="21">
        <f t="shared" si="200"/>
        <v>34</v>
      </c>
      <c r="N449" s="20"/>
      <c r="O449" s="18">
        <f t="shared" si="201"/>
        <v>733</v>
      </c>
      <c r="P449">
        <f t="shared" si="202"/>
        <v>66</v>
      </c>
      <c r="Q449">
        <f t="shared" si="203"/>
        <v>2</v>
      </c>
      <c r="R449">
        <f t="shared" si="204"/>
        <v>83</v>
      </c>
      <c r="S449" s="21">
        <f t="shared" si="205"/>
        <v>151</v>
      </c>
    </row>
    <row r="450" spans="1:19" s="2" customFormat="1" ht="12.75">
      <c r="A450" s="22"/>
      <c r="B450" s="23" t="s">
        <v>25</v>
      </c>
      <c r="C450" s="24">
        <v>47880</v>
      </c>
      <c r="D450" s="25">
        <f>SUM(D438:D449)</f>
        <v>15423</v>
      </c>
      <c r="E450" s="25">
        <f>SUM(E438:E449)</f>
        <v>437</v>
      </c>
      <c r="F450" s="25">
        <f>SUM(F438:F449)</f>
        <v>12276</v>
      </c>
      <c r="G450" s="25">
        <f>SUM(G438:G449)</f>
        <v>28136</v>
      </c>
      <c r="H450" s="21"/>
      <c r="I450" s="24">
        <f>SUM(I438:I449)</f>
        <v>35786</v>
      </c>
      <c r="J450" s="25">
        <f>SUM(J438:J449)</f>
        <v>266</v>
      </c>
      <c r="K450" s="25">
        <f>SUM(K438:K449)</f>
        <v>21</v>
      </c>
      <c r="L450" s="25">
        <f>SUM(L438:L449)</f>
        <v>875</v>
      </c>
      <c r="M450" s="25">
        <f>SUM(M438:M449)</f>
        <v>1162</v>
      </c>
      <c r="N450" s="21"/>
      <c r="O450" s="24">
        <f t="shared" si="201"/>
        <v>83666</v>
      </c>
      <c r="P450" s="25">
        <f t="shared" si="202"/>
        <v>15689</v>
      </c>
      <c r="Q450" s="25">
        <f t="shared" si="203"/>
        <v>458</v>
      </c>
      <c r="R450" s="25">
        <f t="shared" si="204"/>
        <v>13151</v>
      </c>
      <c r="S450" s="25">
        <f t="shared" si="205"/>
        <v>29298</v>
      </c>
    </row>
    <row r="451" spans="1:19" ht="12.75">
      <c r="A451" s="1" t="s">
        <v>389</v>
      </c>
      <c r="C451" s="18"/>
      <c r="G451" s="21"/>
      <c r="H451" s="20"/>
      <c r="I451" s="18"/>
      <c r="M451" s="21"/>
      <c r="N451" s="20"/>
      <c r="O451" s="18"/>
      <c r="S451" s="21"/>
    </row>
    <row r="452" spans="2:19" ht="12.75">
      <c r="B452" t="s">
        <v>11</v>
      </c>
      <c r="C452" s="18">
        <v>8546</v>
      </c>
      <c r="D452">
        <v>3337</v>
      </c>
      <c r="E452">
        <v>53</v>
      </c>
      <c r="F452">
        <v>1832</v>
      </c>
      <c r="G452" s="21">
        <f aca="true" t="shared" si="206" ref="G452:G464">SUM(D452:F452)</f>
        <v>5222</v>
      </c>
      <c r="H452" s="20"/>
      <c r="I452" s="18">
        <v>988</v>
      </c>
      <c r="J452">
        <v>66</v>
      </c>
      <c r="K452">
        <v>1</v>
      </c>
      <c r="L452">
        <v>51</v>
      </c>
      <c r="M452" s="21">
        <f aca="true" t="shared" si="207" ref="M452:M464">SUM(J452:L452)</f>
        <v>118</v>
      </c>
      <c r="N452" s="20"/>
      <c r="O452" s="18">
        <f aca="true" t="shared" si="208" ref="O452:O465">C452+I452</f>
        <v>9534</v>
      </c>
      <c r="P452">
        <f aca="true" t="shared" si="209" ref="P452:P465">D452+J452</f>
        <v>3403</v>
      </c>
      <c r="Q452">
        <f aca="true" t="shared" si="210" ref="Q452:Q465">E452+K452</f>
        <v>54</v>
      </c>
      <c r="R452">
        <f aca="true" t="shared" si="211" ref="R452:R465">F452+L452</f>
        <v>1883</v>
      </c>
      <c r="S452" s="21">
        <f aca="true" t="shared" si="212" ref="S452:S465">G452+M452</f>
        <v>5340</v>
      </c>
    </row>
    <row r="453" spans="2:19" ht="12.75">
      <c r="B453" t="s">
        <v>390</v>
      </c>
      <c r="C453" s="18">
        <v>679</v>
      </c>
      <c r="D453">
        <v>95</v>
      </c>
      <c r="E453">
        <v>1</v>
      </c>
      <c r="F453">
        <v>80</v>
      </c>
      <c r="G453" s="21">
        <f t="shared" si="206"/>
        <v>176</v>
      </c>
      <c r="H453" s="20"/>
      <c r="I453" s="18">
        <v>105</v>
      </c>
      <c r="J453">
        <v>10</v>
      </c>
      <c r="K453">
        <v>0</v>
      </c>
      <c r="L453">
        <v>8</v>
      </c>
      <c r="M453" s="21">
        <f t="shared" si="207"/>
        <v>18</v>
      </c>
      <c r="N453" s="20"/>
      <c r="O453" s="18">
        <f t="shared" si="208"/>
        <v>784</v>
      </c>
      <c r="P453">
        <f t="shared" si="209"/>
        <v>105</v>
      </c>
      <c r="Q453">
        <f t="shared" si="210"/>
        <v>1</v>
      </c>
      <c r="R453">
        <f t="shared" si="211"/>
        <v>88</v>
      </c>
      <c r="S453" s="21">
        <f t="shared" si="212"/>
        <v>194</v>
      </c>
    </row>
    <row r="454" spans="2:19" ht="12.75">
      <c r="B454" t="s">
        <v>391</v>
      </c>
      <c r="C454" s="18">
        <v>1302</v>
      </c>
      <c r="D454">
        <v>884</v>
      </c>
      <c r="E454">
        <v>9</v>
      </c>
      <c r="F454">
        <v>459</v>
      </c>
      <c r="G454" s="21">
        <f t="shared" si="206"/>
        <v>1352</v>
      </c>
      <c r="H454" s="20"/>
      <c r="I454" s="18">
        <v>1040</v>
      </c>
      <c r="J454">
        <v>14</v>
      </c>
      <c r="K454">
        <v>0</v>
      </c>
      <c r="L454">
        <v>26</v>
      </c>
      <c r="M454" s="21">
        <f t="shared" si="207"/>
        <v>40</v>
      </c>
      <c r="N454" s="20"/>
      <c r="O454" s="18">
        <f t="shared" si="208"/>
        <v>2342</v>
      </c>
      <c r="P454">
        <f t="shared" si="209"/>
        <v>898</v>
      </c>
      <c r="Q454">
        <f t="shared" si="210"/>
        <v>9</v>
      </c>
      <c r="R454">
        <f t="shared" si="211"/>
        <v>485</v>
      </c>
      <c r="S454" s="21">
        <f t="shared" si="212"/>
        <v>1392</v>
      </c>
    </row>
    <row r="455" spans="2:19" ht="12.75">
      <c r="B455" t="s">
        <v>392</v>
      </c>
      <c r="C455" s="18">
        <v>811</v>
      </c>
      <c r="D455">
        <v>618</v>
      </c>
      <c r="E455">
        <v>24</v>
      </c>
      <c r="F455">
        <v>314</v>
      </c>
      <c r="G455" s="21">
        <f t="shared" si="206"/>
        <v>956</v>
      </c>
      <c r="H455" s="20"/>
      <c r="I455" s="18">
        <v>724</v>
      </c>
      <c r="J455">
        <v>26</v>
      </c>
      <c r="K455">
        <v>1</v>
      </c>
      <c r="L455">
        <v>14</v>
      </c>
      <c r="M455" s="21">
        <f t="shared" si="207"/>
        <v>41</v>
      </c>
      <c r="N455" s="20"/>
      <c r="O455" s="18">
        <f t="shared" si="208"/>
        <v>1535</v>
      </c>
      <c r="P455">
        <f t="shared" si="209"/>
        <v>644</v>
      </c>
      <c r="Q455">
        <f t="shared" si="210"/>
        <v>25</v>
      </c>
      <c r="R455">
        <f t="shared" si="211"/>
        <v>328</v>
      </c>
      <c r="S455" s="21">
        <f t="shared" si="212"/>
        <v>997</v>
      </c>
    </row>
    <row r="456" spans="2:19" ht="12.75">
      <c r="B456" t="s">
        <v>393</v>
      </c>
      <c r="C456" s="18">
        <v>629</v>
      </c>
      <c r="D456">
        <v>372</v>
      </c>
      <c r="E456">
        <v>7</v>
      </c>
      <c r="F456">
        <v>212</v>
      </c>
      <c r="G456" s="21">
        <f t="shared" si="206"/>
        <v>591</v>
      </c>
      <c r="H456" s="20"/>
      <c r="I456" s="18">
        <v>355</v>
      </c>
      <c r="J456">
        <v>36</v>
      </c>
      <c r="K456">
        <v>1</v>
      </c>
      <c r="L456">
        <v>9</v>
      </c>
      <c r="M456" s="21">
        <f t="shared" si="207"/>
        <v>46</v>
      </c>
      <c r="N456" s="20"/>
      <c r="O456" s="18">
        <f t="shared" si="208"/>
        <v>984</v>
      </c>
      <c r="P456">
        <f t="shared" si="209"/>
        <v>408</v>
      </c>
      <c r="Q456">
        <f t="shared" si="210"/>
        <v>8</v>
      </c>
      <c r="R456">
        <f t="shared" si="211"/>
        <v>221</v>
      </c>
      <c r="S456" s="21">
        <f t="shared" si="212"/>
        <v>637</v>
      </c>
    </row>
    <row r="457" spans="2:19" ht="12.75">
      <c r="B457" t="s">
        <v>394</v>
      </c>
      <c r="C457" s="18">
        <v>549</v>
      </c>
      <c r="D457">
        <v>494</v>
      </c>
      <c r="E457">
        <v>15</v>
      </c>
      <c r="F457">
        <v>287</v>
      </c>
      <c r="G457" s="21">
        <f t="shared" si="206"/>
        <v>796</v>
      </c>
      <c r="H457" s="20"/>
      <c r="I457" s="18">
        <v>450</v>
      </c>
      <c r="J457">
        <v>29</v>
      </c>
      <c r="K457">
        <v>0</v>
      </c>
      <c r="L457">
        <v>21</v>
      </c>
      <c r="M457" s="21">
        <f t="shared" si="207"/>
        <v>50</v>
      </c>
      <c r="N457" s="20"/>
      <c r="O457" s="18">
        <f t="shared" si="208"/>
        <v>999</v>
      </c>
      <c r="P457">
        <f t="shared" si="209"/>
        <v>523</v>
      </c>
      <c r="Q457">
        <f t="shared" si="210"/>
        <v>15</v>
      </c>
      <c r="R457">
        <f t="shared" si="211"/>
        <v>308</v>
      </c>
      <c r="S457" s="21">
        <f t="shared" si="212"/>
        <v>846</v>
      </c>
    </row>
    <row r="458" spans="2:19" ht="12.75">
      <c r="B458" t="s">
        <v>395</v>
      </c>
      <c r="C458" s="18">
        <v>375</v>
      </c>
      <c r="D458">
        <v>411</v>
      </c>
      <c r="E458">
        <v>11</v>
      </c>
      <c r="F458">
        <v>191</v>
      </c>
      <c r="G458" s="21">
        <f t="shared" si="206"/>
        <v>613</v>
      </c>
      <c r="H458" s="20"/>
      <c r="I458" s="18">
        <v>450</v>
      </c>
      <c r="J458">
        <v>45</v>
      </c>
      <c r="K458">
        <v>0</v>
      </c>
      <c r="L458">
        <v>17</v>
      </c>
      <c r="M458" s="21">
        <f t="shared" si="207"/>
        <v>62</v>
      </c>
      <c r="N458" s="20"/>
      <c r="O458" s="18">
        <f t="shared" si="208"/>
        <v>825</v>
      </c>
      <c r="P458">
        <f t="shared" si="209"/>
        <v>456</v>
      </c>
      <c r="Q458">
        <f t="shared" si="210"/>
        <v>11</v>
      </c>
      <c r="R458">
        <f t="shared" si="211"/>
        <v>208</v>
      </c>
      <c r="S458" s="21">
        <f t="shared" si="212"/>
        <v>675</v>
      </c>
    </row>
    <row r="459" spans="2:19" ht="12.75">
      <c r="B459" t="s">
        <v>396</v>
      </c>
      <c r="C459" s="18">
        <v>1028</v>
      </c>
      <c r="D459">
        <v>575</v>
      </c>
      <c r="E459">
        <v>21</v>
      </c>
      <c r="F459">
        <v>298</v>
      </c>
      <c r="G459" s="21">
        <f t="shared" si="206"/>
        <v>894</v>
      </c>
      <c r="H459" s="20"/>
      <c r="I459" s="18">
        <v>1058</v>
      </c>
      <c r="J459">
        <v>21</v>
      </c>
      <c r="K459">
        <v>0</v>
      </c>
      <c r="L459">
        <v>32</v>
      </c>
      <c r="M459" s="21">
        <f t="shared" si="207"/>
        <v>53</v>
      </c>
      <c r="N459" s="20"/>
      <c r="O459" s="18">
        <f t="shared" si="208"/>
        <v>2086</v>
      </c>
      <c r="P459">
        <f t="shared" si="209"/>
        <v>596</v>
      </c>
      <c r="Q459">
        <f t="shared" si="210"/>
        <v>21</v>
      </c>
      <c r="R459">
        <f t="shared" si="211"/>
        <v>330</v>
      </c>
      <c r="S459" s="21">
        <f t="shared" si="212"/>
        <v>947</v>
      </c>
    </row>
    <row r="460" spans="2:19" ht="12.75">
      <c r="B460" t="s">
        <v>397</v>
      </c>
      <c r="C460" s="18">
        <v>233</v>
      </c>
      <c r="D460">
        <v>309</v>
      </c>
      <c r="E460">
        <v>1</v>
      </c>
      <c r="F460">
        <v>206</v>
      </c>
      <c r="G460" s="21">
        <f t="shared" si="206"/>
        <v>516</v>
      </c>
      <c r="H460" s="20"/>
      <c r="I460" s="18">
        <v>178</v>
      </c>
      <c r="J460">
        <v>7</v>
      </c>
      <c r="K460">
        <v>0</v>
      </c>
      <c r="L460">
        <v>7</v>
      </c>
      <c r="M460" s="21">
        <f t="shared" si="207"/>
        <v>14</v>
      </c>
      <c r="N460" s="20"/>
      <c r="O460" s="18">
        <f t="shared" si="208"/>
        <v>411</v>
      </c>
      <c r="P460">
        <f t="shared" si="209"/>
        <v>316</v>
      </c>
      <c r="Q460">
        <f t="shared" si="210"/>
        <v>1</v>
      </c>
      <c r="R460">
        <f t="shared" si="211"/>
        <v>213</v>
      </c>
      <c r="S460" s="21">
        <f t="shared" si="212"/>
        <v>530</v>
      </c>
    </row>
    <row r="461" spans="2:19" ht="12.75">
      <c r="B461" t="s">
        <v>398</v>
      </c>
      <c r="C461" s="18">
        <v>1922</v>
      </c>
      <c r="D461">
        <v>1096</v>
      </c>
      <c r="E461">
        <v>27</v>
      </c>
      <c r="F461">
        <v>817</v>
      </c>
      <c r="G461" s="21">
        <f t="shared" si="206"/>
        <v>1940</v>
      </c>
      <c r="H461" s="20"/>
      <c r="I461" s="18">
        <v>1763</v>
      </c>
      <c r="J461">
        <v>181</v>
      </c>
      <c r="K461">
        <v>2</v>
      </c>
      <c r="L461">
        <v>75</v>
      </c>
      <c r="M461" s="21">
        <f t="shared" si="207"/>
        <v>258</v>
      </c>
      <c r="N461" s="20"/>
      <c r="O461" s="18">
        <f t="shared" si="208"/>
        <v>3685</v>
      </c>
      <c r="P461">
        <f t="shared" si="209"/>
        <v>1277</v>
      </c>
      <c r="Q461">
        <f t="shared" si="210"/>
        <v>29</v>
      </c>
      <c r="R461">
        <f t="shared" si="211"/>
        <v>892</v>
      </c>
      <c r="S461" s="21">
        <f t="shared" si="212"/>
        <v>2198</v>
      </c>
    </row>
    <row r="462" spans="2:19" ht="12.75">
      <c r="B462" t="s">
        <v>399</v>
      </c>
      <c r="C462" s="18">
        <v>246</v>
      </c>
      <c r="D462">
        <v>118</v>
      </c>
      <c r="E462">
        <v>4</v>
      </c>
      <c r="F462">
        <v>60</v>
      </c>
      <c r="G462" s="21">
        <f t="shared" si="206"/>
        <v>182</v>
      </c>
      <c r="H462" s="20"/>
      <c r="I462" s="18">
        <v>321</v>
      </c>
      <c r="J462">
        <v>3</v>
      </c>
      <c r="K462">
        <v>0</v>
      </c>
      <c r="L462">
        <v>14</v>
      </c>
      <c r="M462" s="21">
        <f t="shared" si="207"/>
        <v>17</v>
      </c>
      <c r="N462" s="20"/>
      <c r="O462" s="18">
        <f t="shared" si="208"/>
        <v>567</v>
      </c>
      <c r="P462">
        <f t="shared" si="209"/>
        <v>121</v>
      </c>
      <c r="Q462">
        <f t="shared" si="210"/>
        <v>4</v>
      </c>
      <c r="R462">
        <f t="shared" si="211"/>
        <v>74</v>
      </c>
      <c r="S462" s="21">
        <f t="shared" si="212"/>
        <v>199</v>
      </c>
    </row>
    <row r="463" spans="2:19" ht="12.75">
      <c r="B463" t="s">
        <v>141</v>
      </c>
      <c r="C463" s="18">
        <v>166</v>
      </c>
      <c r="D463">
        <v>103</v>
      </c>
      <c r="E463">
        <v>1</v>
      </c>
      <c r="F463">
        <v>75</v>
      </c>
      <c r="G463" s="21">
        <f t="shared" si="206"/>
        <v>179</v>
      </c>
      <c r="H463" s="20"/>
      <c r="I463" s="18">
        <v>113</v>
      </c>
      <c r="J463">
        <v>19</v>
      </c>
      <c r="K463">
        <v>0</v>
      </c>
      <c r="L463">
        <v>13</v>
      </c>
      <c r="M463" s="21">
        <f t="shared" si="207"/>
        <v>32</v>
      </c>
      <c r="N463" s="20"/>
      <c r="O463" s="18">
        <f t="shared" si="208"/>
        <v>279</v>
      </c>
      <c r="P463">
        <f t="shared" si="209"/>
        <v>122</v>
      </c>
      <c r="Q463">
        <f t="shared" si="210"/>
        <v>1</v>
      </c>
      <c r="R463">
        <f t="shared" si="211"/>
        <v>88</v>
      </c>
      <c r="S463" s="21">
        <f t="shared" si="212"/>
        <v>211</v>
      </c>
    </row>
    <row r="464" spans="2:19" ht="12.75">
      <c r="B464" t="s">
        <v>400</v>
      </c>
      <c r="C464" s="18">
        <v>310</v>
      </c>
      <c r="D464">
        <v>62</v>
      </c>
      <c r="E464">
        <v>0</v>
      </c>
      <c r="F464">
        <v>41</v>
      </c>
      <c r="G464" s="21">
        <f t="shared" si="206"/>
        <v>103</v>
      </c>
      <c r="H464" s="20"/>
      <c r="I464" s="18">
        <v>665</v>
      </c>
      <c r="J464">
        <v>1</v>
      </c>
      <c r="K464">
        <v>0</v>
      </c>
      <c r="L464">
        <v>4</v>
      </c>
      <c r="M464" s="21">
        <f t="shared" si="207"/>
        <v>5</v>
      </c>
      <c r="N464" s="20"/>
      <c r="O464" s="18">
        <f t="shared" si="208"/>
        <v>975</v>
      </c>
      <c r="P464">
        <f t="shared" si="209"/>
        <v>63</v>
      </c>
      <c r="Q464">
        <f t="shared" si="210"/>
        <v>0</v>
      </c>
      <c r="R464">
        <f t="shared" si="211"/>
        <v>45</v>
      </c>
      <c r="S464" s="21">
        <f t="shared" si="212"/>
        <v>108</v>
      </c>
    </row>
    <row r="465" spans="1:19" s="2" customFormat="1" ht="12.75">
      <c r="A465" s="22"/>
      <c r="B465" s="23" t="s">
        <v>25</v>
      </c>
      <c r="C465" s="24">
        <v>16796</v>
      </c>
      <c r="D465" s="25">
        <f>SUM(D452:D464)</f>
        <v>8474</v>
      </c>
      <c r="E465" s="25">
        <f>SUM(E452:E464)</f>
        <v>174</v>
      </c>
      <c r="F465" s="25">
        <f>SUM(F452:F464)</f>
        <v>4872</v>
      </c>
      <c r="G465" s="25">
        <f>SUM(G452:G464)</f>
        <v>13520</v>
      </c>
      <c r="H465" s="21"/>
      <c r="I465" s="24">
        <f>SUM(I452:I464)</f>
        <v>8210</v>
      </c>
      <c r="J465" s="25">
        <f>SUM(J452:J464)</f>
        <v>458</v>
      </c>
      <c r="K465" s="25">
        <f>SUM(K452:K464)</f>
        <v>5</v>
      </c>
      <c r="L465" s="25">
        <f>SUM(L452:L464)</f>
        <v>291</v>
      </c>
      <c r="M465" s="25">
        <f>SUM(M452:M464)</f>
        <v>754</v>
      </c>
      <c r="N465" s="21"/>
      <c r="O465" s="24">
        <f t="shared" si="208"/>
        <v>25006</v>
      </c>
      <c r="P465" s="25">
        <f t="shared" si="209"/>
        <v>8932</v>
      </c>
      <c r="Q465" s="25">
        <f t="shared" si="210"/>
        <v>179</v>
      </c>
      <c r="R465" s="25">
        <f t="shared" si="211"/>
        <v>5163</v>
      </c>
      <c r="S465" s="25">
        <f t="shared" si="212"/>
        <v>14274</v>
      </c>
    </row>
    <row r="466" spans="1:19" ht="12.75">
      <c r="A466" s="1" t="s">
        <v>401</v>
      </c>
      <c r="C466" s="18"/>
      <c r="G466" s="21"/>
      <c r="H466" s="20"/>
      <c r="I466" s="18"/>
      <c r="M466" s="21"/>
      <c r="N466" s="20"/>
      <c r="O466" s="18"/>
      <c r="S466" s="21"/>
    </row>
    <row r="467" spans="2:19" ht="12.75">
      <c r="B467" t="s">
        <v>11</v>
      </c>
      <c r="C467" s="18">
        <v>33929</v>
      </c>
      <c r="D467">
        <f>8113-365</f>
        <v>7748</v>
      </c>
      <c r="E467">
        <f>134-8</f>
        <v>126</v>
      </c>
      <c r="F467">
        <f>5947-403</f>
        <v>5544</v>
      </c>
      <c r="G467" s="21">
        <f aca="true" t="shared" si="213" ref="G467:G476">SUM(D467:F467)</f>
        <v>13418</v>
      </c>
      <c r="H467" s="20"/>
      <c r="I467" s="18">
        <v>9333</v>
      </c>
      <c r="J467">
        <v>192</v>
      </c>
      <c r="K467">
        <v>5</v>
      </c>
      <c r="L467">
        <v>229</v>
      </c>
      <c r="M467" s="21">
        <f aca="true" t="shared" si="214" ref="M467:M476">SUM(J467:L467)</f>
        <v>426</v>
      </c>
      <c r="N467" s="20"/>
      <c r="O467" s="18">
        <f aca="true" t="shared" si="215" ref="O467:O477">C467+I467</f>
        <v>43262</v>
      </c>
      <c r="P467">
        <f aca="true" t="shared" si="216" ref="P467:P477">D467+J467</f>
        <v>7940</v>
      </c>
      <c r="Q467">
        <f aca="true" t="shared" si="217" ref="Q467:Q477">E467+K467</f>
        <v>131</v>
      </c>
      <c r="R467">
        <f aca="true" t="shared" si="218" ref="R467:R477">F467+L467</f>
        <v>5773</v>
      </c>
      <c r="S467" s="21">
        <f aca="true" t="shared" si="219" ref="S467:S477">G467+M467</f>
        <v>13844</v>
      </c>
    </row>
    <row r="468" spans="2:19" ht="12.75">
      <c r="B468" t="s">
        <v>402</v>
      </c>
      <c r="C468" s="18">
        <v>2831</v>
      </c>
      <c r="D468">
        <v>854</v>
      </c>
      <c r="E468">
        <v>8</v>
      </c>
      <c r="F468">
        <v>412</v>
      </c>
      <c r="G468" s="21">
        <f t="shared" si="213"/>
        <v>1274</v>
      </c>
      <c r="H468" s="20"/>
      <c r="I468" s="18">
        <v>2077</v>
      </c>
      <c r="J468">
        <v>7</v>
      </c>
      <c r="K468">
        <v>1</v>
      </c>
      <c r="L468">
        <v>39</v>
      </c>
      <c r="M468" s="21">
        <f t="shared" si="214"/>
        <v>47</v>
      </c>
      <c r="N468" s="20"/>
      <c r="O468" s="18">
        <f t="shared" si="215"/>
        <v>4908</v>
      </c>
      <c r="P468">
        <f t="shared" si="216"/>
        <v>861</v>
      </c>
      <c r="Q468">
        <f t="shared" si="217"/>
        <v>9</v>
      </c>
      <c r="R468">
        <f t="shared" si="218"/>
        <v>451</v>
      </c>
      <c r="S468" s="21">
        <f t="shared" si="219"/>
        <v>1321</v>
      </c>
    </row>
    <row r="469" spans="2:19" ht="12.75">
      <c r="B469" t="s">
        <v>403</v>
      </c>
      <c r="C469" s="18">
        <v>4156</v>
      </c>
      <c r="D469">
        <v>1580</v>
      </c>
      <c r="E469">
        <v>26</v>
      </c>
      <c r="F469">
        <v>1028</v>
      </c>
      <c r="G469" s="21">
        <f t="shared" si="213"/>
        <v>2634</v>
      </c>
      <c r="H469" s="20"/>
      <c r="I469" s="18">
        <v>7811</v>
      </c>
      <c r="J469">
        <v>82</v>
      </c>
      <c r="K469">
        <v>5</v>
      </c>
      <c r="L469">
        <v>164</v>
      </c>
      <c r="M469" s="21">
        <f t="shared" si="214"/>
        <v>251</v>
      </c>
      <c r="N469" s="20"/>
      <c r="O469" s="18">
        <f t="shared" si="215"/>
        <v>11967</v>
      </c>
      <c r="P469">
        <f t="shared" si="216"/>
        <v>1662</v>
      </c>
      <c r="Q469">
        <f t="shared" si="217"/>
        <v>31</v>
      </c>
      <c r="R469">
        <f t="shared" si="218"/>
        <v>1192</v>
      </c>
      <c r="S469" s="21">
        <f t="shared" si="219"/>
        <v>2885</v>
      </c>
    </row>
    <row r="470" spans="2:19" ht="12.75">
      <c r="B470" t="s">
        <v>404</v>
      </c>
      <c r="C470" s="18">
        <v>723</v>
      </c>
      <c r="D470">
        <v>162</v>
      </c>
      <c r="E470">
        <v>2</v>
      </c>
      <c r="F470">
        <v>167</v>
      </c>
      <c r="G470" s="21">
        <f t="shared" si="213"/>
        <v>331</v>
      </c>
      <c r="H470" s="20"/>
      <c r="I470" s="18">
        <v>1222</v>
      </c>
      <c r="J470">
        <v>21</v>
      </c>
      <c r="K470">
        <v>0</v>
      </c>
      <c r="L470">
        <v>28</v>
      </c>
      <c r="M470" s="21">
        <f t="shared" si="214"/>
        <v>49</v>
      </c>
      <c r="N470" s="20"/>
      <c r="O470" s="18">
        <f t="shared" si="215"/>
        <v>1945</v>
      </c>
      <c r="P470">
        <f t="shared" si="216"/>
        <v>183</v>
      </c>
      <c r="Q470">
        <f t="shared" si="217"/>
        <v>2</v>
      </c>
      <c r="R470">
        <f t="shared" si="218"/>
        <v>195</v>
      </c>
      <c r="S470" s="21">
        <f t="shared" si="219"/>
        <v>380</v>
      </c>
    </row>
    <row r="471" spans="2:19" ht="12.75">
      <c r="B471" t="s">
        <v>405</v>
      </c>
      <c r="C471" s="18">
        <v>1914</v>
      </c>
      <c r="D471">
        <v>961</v>
      </c>
      <c r="E471">
        <v>4</v>
      </c>
      <c r="F471">
        <v>483</v>
      </c>
      <c r="G471" s="21">
        <f t="shared" si="213"/>
        <v>1448</v>
      </c>
      <c r="H471" s="20"/>
      <c r="I471" s="18">
        <v>3615</v>
      </c>
      <c r="J471">
        <v>34</v>
      </c>
      <c r="K471">
        <v>3</v>
      </c>
      <c r="L471">
        <v>47</v>
      </c>
      <c r="M471" s="21">
        <f t="shared" si="214"/>
        <v>84</v>
      </c>
      <c r="N471" s="20"/>
      <c r="O471" s="18">
        <f t="shared" si="215"/>
        <v>5529</v>
      </c>
      <c r="P471">
        <f t="shared" si="216"/>
        <v>995</v>
      </c>
      <c r="Q471">
        <f t="shared" si="217"/>
        <v>7</v>
      </c>
      <c r="R471">
        <f t="shared" si="218"/>
        <v>530</v>
      </c>
      <c r="S471" s="21">
        <f t="shared" si="219"/>
        <v>1532</v>
      </c>
    </row>
    <row r="472" spans="2:19" ht="12.75">
      <c r="B472" t="s">
        <v>406</v>
      </c>
      <c r="C472" s="18">
        <v>3813</v>
      </c>
      <c r="D472">
        <v>1561</v>
      </c>
      <c r="E472">
        <v>30</v>
      </c>
      <c r="F472">
        <v>865</v>
      </c>
      <c r="G472" s="21">
        <f t="shared" si="213"/>
        <v>2456</v>
      </c>
      <c r="H472" s="20"/>
      <c r="I472" s="18">
        <v>3400</v>
      </c>
      <c r="J472">
        <v>13</v>
      </c>
      <c r="K472">
        <v>0</v>
      </c>
      <c r="L472">
        <v>73</v>
      </c>
      <c r="M472" s="21">
        <f t="shared" si="214"/>
        <v>86</v>
      </c>
      <c r="N472" s="20"/>
      <c r="O472" s="18">
        <f t="shared" si="215"/>
        <v>7213</v>
      </c>
      <c r="P472">
        <f t="shared" si="216"/>
        <v>1574</v>
      </c>
      <c r="Q472">
        <f t="shared" si="217"/>
        <v>30</v>
      </c>
      <c r="R472">
        <f t="shared" si="218"/>
        <v>938</v>
      </c>
      <c r="S472" s="21">
        <f t="shared" si="219"/>
        <v>2542</v>
      </c>
    </row>
    <row r="473" spans="2:19" ht="12.75">
      <c r="B473" t="s">
        <v>407</v>
      </c>
      <c r="C473" s="18">
        <v>8980</v>
      </c>
      <c r="D473">
        <v>3446</v>
      </c>
      <c r="E473">
        <v>67</v>
      </c>
      <c r="F473">
        <v>2709</v>
      </c>
      <c r="G473" s="21">
        <f t="shared" si="213"/>
        <v>6222</v>
      </c>
      <c r="H473" s="20"/>
      <c r="I473" s="18">
        <v>11588</v>
      </c>
      <c r="J473">
        <v>29</v>
      </c>
      <c r="K473">
        <v>3</v>
      </c>
      <c r="L473">
        <v>219</v>
      </c>
      <c r="M473" s="21">
        <f t="shared" si="214"/>
        <v>251</v>
      </c>
      <c r="N473" s="20"/>
      <c r="O473" s="18">
        <f t="shared" si="215"/>
        <v>20568</v>
      </c>
      <c r="P473">
        <f t="shared" si="216"/>
        <v>3475</v>
      </c>
      <c r="Q473">
        <f t="shared" si="217"/>
        <v>70</v>
      </c>
      <c r="R473">
        <f t="shared" si="218"/>
        <v>2928</v>
      </c>
      <c r="S473" s="21">
        <f t="shared" si="219"/>
        <v>6473</v>
      </c>
    </row>
    <row r="474" spans="2:19" ht="12.75">
      <c r="B474" t="s">
        <v>408</v>
      </c>
      <c r="C474" s="18">
        <v>367</v>
      </c>
      <c r="D474">
        <v>142</v>
      </c>
      <c r="E474">
        <v>4</v>
      </c>
      <c r="F474">
        <v>64</v>
      </c>
      <c r="G474" s="21">
        <f t="shared" si="213"/>
        <v>210</v>
      </c>
      <c r="H474" s="20"/>
      <c r="I474" s="18">
        <v>501</v>
      </c>
      <c r="J474">
        <v>7</v>
      </c>
      <c r="K474">
        <v>0</v>
      </c>
      <c r="L474">
        <v>3</v>
      </c>
      <c r="M474" s="21">
        <f t="shared" si="214"/>
        <v>10</v>
      </c>
      <c r="N474" s="20"/>
      <c r="O474" s="18">
        <f t="shared" si="215"/>
        <v>868</v>
      </c>
      <c r="P474">
        <f t="shared" si="216"/>
        <v>149</v>
      </c>
      <c r="Q474">
        <f t="shared" si="217"/>
        <v>4</v>
      </c>
      <c r="R474">
        <f t="shared" si="218"/>
        <v>67</v>
      </c>
      <c r="S474" s="21">
        <f t="shared" si="219"/>
        <v>220</v>
      </c>
    </row>
    <row r="475" spans="2:19" ht="12.75">
      <c r="B475" t="s">
        <v>409</v>
      </c>
      <c r="C475" s="18">
        <v>693</v>
      </c>
      <c r="D475">
        <v>283</v>
      </c>
      <c r="E475">
        <v>1</v>
      </c>
      <c r="F475">
        <v>111</v>
      </c>
      <c r="G475" s="21">
        <f t="shared" si="213"/>
        <v>395</v>
      </c>
      <c r="H475" s="20"/>
      <c r="I475" s="18">
        <v>1140</v>
      </c>
      <c r="J475">
        <v>1</v>
      </c>
      <c r="K475">
        <v>0</v>
      </c>
      <c r="L475">
        <v>12</v>
      </c>
      <c r="M475" s="21">
        <f t="shared" si="214"/>
        <v>13</v>
      </c>
      <c r="N475" s="20"/>
      <c r="O475" s="18">
        <f t="shared" si="215"/>
        <v>1833</v>
      </c>
      <c r="P475">
        <f t="shared" si="216"/>
        <v>284</v>
      </c>
      <c r="Q475">
        <f t="shared" si="217"/>
        <v>1</v>
      </c>
      <c r="R475">
        <f t="shared" si="218"/>
        <v>123</v>
      </c>
      <c r="S475" s="21">
        <f t="shared" si="219"/>
        <v>408</v>
      </c>
    </row>
    <row r="476" spans="2:19" ht="12.75">
      <c r="B476" t="s">
        <v>410</v>
      </c>
      <c r="C476" s="18">
        <v>964</v>
      </c>
      <c r="D476">
        <v>122</v>
      </c>
      <c r="E476">
        <v>2</v>
      </c>
      <c r="F476">
        <v>71</v>
      </c>
      <c r="G476" s="21">
        <f t="shared" si="213"/>
        <v>195</v>
      </c>
      <c r="H476" s="20"/>
      <c r="I476" s="18">
        <v>512</v>
      </c>
      <c r="J476">
        <v>0</v>
      </c>
      <c r="K476">
        <v>0</v>
      </c>
      <c r="L476">
        <v>8</v>
      </c>
      <c r="M476" s="21">
        <f t="shared" si="214"/>
        <v>8</v>
      </c>
      <c r="N476" s="20"/>
      <c r="O476" s="18">
        <f t="shared" si="215"/>
        <v>1476</v>
      </c>
      <c r="P476">
        <f t="shared" si="216"/>
        <v>122</v>
      </c>
      <c r="Q476">
        <f t="shared" si="217"/>
        <v>2</v>
      </c>
      <c r="R476">
        <f t="shared" si="218"/>
        <v>79</v>
      </c>
      <c r="S476" s="21">
        <f t="shared" si="219"/>
        <v>203</v>
      </c>
    </row>
    <row r="477" spans="1:19" s="2" customFormat="1" ht="12.75">
      <c r="A477" s="22"/>
      <c r="B477" s="23" t="s">
        <v>25</v>
      </c>
      <c r="C477" s="24">
        <v>58370</v>
      </c>
      <c r="D477" s="25">
        <f>SUM(D467:D476)</f>
        <v>16859</v>
      </c>
      <c r="E477" s="25">
        <f>SUM(E467:E476)</f>
        <v>270</v>
      </c>
      <c r="F477" s="25">
        <f>SUM(F467:F476)</f>
        <v>11454</v>
      </c>
      <c r="G477" s="25">
        <f>SUM(G467:G476)</f>
        <v>28583</v>
      </c>
      <c r="H477" s="21"/>
      <c r="I477" s="24">
        <f>SUM(I467:I476)</f>
        <v>41199</v>
      </c>
      <c r="J477" s="25">
        <f>SUM(J467:J476)</f>
        <v>386</v>
      </c>
      <c r="K477" s="25">
        <f>SUM(K467:K476)</f>
        <v>17</v>
      </c>
      <c r="L477" s="25">
        <f>SUM(L467:L476)</f>
        <v>822</v>
      </c>
      <c r="M477" s="25">
        <f>SUM(M467:M476)</f>
        <v>1225</v>
      </c>
      <c r="N477" s="21"/>
      <c r="O477" s="24">
        <f t="shared" si="215"/>
        <v>99569</v>
      </c>
      <c r="P477" s="25">
        <f t="shared" si="216"/>
        <v>17245</v>
      </c>
      <c r="Q477" s="25">
        <f t="shared" si="217"/>
        <v>287</v>
      </c>
      <c r="R477" s="25">
        <f t="shared" si="218"/>
        <v>12276</v>
      </c>
      <c r="S477" s="25">
        <f t="shared" si="219"/>
        <v>29808</v>
      </c>
    </row>
    <row r="478" spans="1:19" ht="12.75">
      <c r="A478" s="1" t="s">
        <v>411</v>
      </c>
      <c r="C478" s="18"/>
      <c r="G478" s="21"/>
      <c r="H478" s="20"/>
      <c r="I478" s="18"/>
      <c r="M478" s="21"/>
      <c r="N478" s="20"/>
      <c r="O478" s="18"/>
      <c r="S478" s="21"/>
    </row>
    <row r="479" spans="2:19" ht="12.75">
      <c r="B479" t="s">
        <v>11</v>
      </c>
      <c r="C479" s="18">
        <v>18835</v>
      </c>
      <c r="D479">
        <v>26608</v>
      </c>
      <c r="E479">
        <v>245</v>
      </c>
      <c r="F479">
        <f>21747-6000+170</f>
        <v>15917</v>
      </c>
      <c r="G479" s="21">
        <f aca="true" t="shared" si="220" ref="G479:G510">SUM(D479:F479)</f>
        <v>42770</v>
      </c>
      <c r="H479" s="20"/>
      <c r="I479" s="18">
        <v>26</v>
      </c>
      <c r="J479">
        <v>117</v>
      </c>
      <c r="K479">
        <v>1</v>
      </c>
      <c r="L479">
        <v>198</v>
      </c>
      <c r="M479" s="21">
        <f aca="true" t="shared" si="221" ref="M479:M510">SUM(J479:L479)</f>
        <v>316</v>
      </c>
      <c r="N479" s="20"/>
      <c r="O479" s="18">
        <f aca="true" t="shared" si="222" ref="O479:O511">C479+I479</f>
        <v>18861</v>
      </c>
      <c r="P479">
        <f aca="true" t="shared" si="223" ref="P479:P511">D479+J479</f>
        <v>26725</v>
      </c>
      <c r="Q479">
        <f aca="true" t="shared" si="224" ref="Q479:Q511">E479+K479</f>
        <v>246</v>
      </c>
      <c r="R479">
        <f aca="true" t="shared" si="225" ref="R479:R511">F479+L479</f>
        <v>16115</v>
      </c>
      <c r="S479" s="21">
        <f aca="true" t="shared" si="226" ref="S479:S511">G479+M479</f>
        <v>43086</v>
      </c>
    </row>
    <row r="480" spans="2:19" ht="12.75">
      <c r="B480" t="s">
        <v>412</v>
      </c>
      <c r="C480" s="18">
        <v>592</v>
      </c>
      <c r="D480">
        <v>183</v>
      </c>
      <c r="E480">
        <v>3</v>
      </c>
      <c r="F480">
        <v>101</v>
      </c>
      <c r="G480" s="21">
        <f t="shared" si="220"/>
        <v>287</v>
      </c>
      <c r="H480" s="20"/>
      <c r="I480" s="18">
        <v>5</v>
      </c>
      <c r="J480">
        <v>2</v>
      </c>
      <c r="K480">
        <v>0</v>
      </c>
      <c r="L480">
        <v>0</v>
      </c>
      <c r="M480" s="21">
        <f t="shared" si="221"/>
        <v>2</v>
      </c>
      <c r="N480" s="20"/>
      <c r="O480" s="18">
        <f t="shared" si="222"/>
        <v>597</v>
      </c>
      <c r="P480">
        <f t="shared" si="223"/>
        <v>185</v>
      </c>
      <c r="Q480">
        <f t="shared" si="224"/>
        <v>3</v>
      </c>
      <c r="R480">
        <f t="shared" si="225"/>
        <v>101</v>
      </c>
      <c r="S480" s="21">
        <f t="shared" si="226"/>
        <v>289</v>
      </c>
    </row>
    <row r="481" spans="2:19" ht="12.75">
      <c r="B481" t="s">
        <v>413</v>
      </c>
      <c r="C481" s="18">
        <v>22542</v>
      </c>
      <c r="D481">
        <v>7159</v>
      </c>
      <c r="E481">
        <v>46</v>
      </c>
      <c r="F481">
        <v>3620</v>
      </c>
      <c r="G481" s="21">
        <f t="shared" si="220"/>
        <v>10825</v>
      </c>
      <c r="H481" s="20"/>
      <c r="I481" s="18">
        <v>5</v>
      </c>
      <c r="J481">
        <v>14</v>
      </c>
      <c r="K481">
        <v>0</v>
      </c>
      <c r="L481">
        <v>9</v>
      </c>
      <c r="M481" s="21">
        <f t="shared" si="221"/>
        <v>23</v>
      </c>
      <c r="N481" s="20"/>
      <c r="O481" s="18">
        <f t="shared" si="222"/>
        <v>22547</v>
      </c>
      <c r="P481">
        <f t="shared" si="223"/>
        <v>7173</v>
      </c>
      <c r="Q481">
        <f t="shared" si="224"/>
        <v>46</v>
      </c>
      <c r="R481">
        <f t="shared" si="225"/>
        <v>3629</v>
      </c>
      <c r="S481" s="21">
        <f t="shared" si="226"/>
        <v>10848</v>
      </c>
    </row>
    <row r="482" spans="2:19" ht="12.75">
      <c r="B482" t="s">
        <v>414</v>
      </c>
      <c r="C482" s="18">
        <v>9368</v>
      </c>
      <c r="D482">
        <v>4189</v>
      </c>
      <c r="E482">
        <v>11</v>
      </c>
      <c r="F482">
        <v>1575</v>
      </c>
      <c r="G482" s="21">
        <f t="shared" si="220"/>
        <v>5775</v>
      </c>
      <c r="H482" s="20"/>
      <c r="I482" s="18">
        <v>3</v>
      </c>
      <c r="J482">
        <v>4</v>
      </c>
      <c r="K482">
        <v>0</v>
      </c>
      <c r="L482">
        <v>6</v>
      </c>
      <c r="M482" s="21">
        <f t="shared" si="221"/>
        <v>10</v>
      </c>
      <c r="N482" s="20"/>
      <c r="O482" s="18">
        <f t="shared" si="222"/>
        <v>9371</v>
      </c>
      <c r="P482">
        <f t="shared" si="223"/>
        <v>4193</v>
      </c>
      <c r="Q482">
        <f t="shared" si="224"/>
        <v>11</v>
      </c>
      <c r="R482">
        <f t="shared" si="225"/>
        <v>1581</v>
      </c>
      <c r="S482" s="21">
        <f t="shared" si="226"/>
        <v>5785</v>
      </c>
    </row>
    <row r="483" spans="2:19" ht="12.75">
      <c r="B483" t="s">
        <v>415</v>
      </c>
      <c r="C483" s="18">
        <v>3365</v>
      </c>
      <c r="D483">
        <v>1337</v>
      </c>
      <c r="E483">
        <v>22</v>
      </c>
      <c r="F483">
        <v>752</v>
      </c>
      <c r="G483" s="21">
        <f t="shared" si="220"/>
        <v>2111</v>
      </c>
      <c r="H483" s="20"/>
      <c r="I483" s="18">
        <v>611</v>
      </c>
      <c r="J483">
        <v>16</v>
      </c>
      <c r="K483">
        <v>1</v>
      </c>
      <c r="L483">
        <v>10</v>
      </c>
      <c r="M483" s="21">
        <f t="shared" si="221"/>
        <v>27</v>
      </c>
      <c r="N483" s="20"/>
      <c r="O483" s="18">
        <f t="shared" si="222"/>
        <v>3976</v>
      </c>
      <c r="P483">
        <f t="shared" si="223"/>
        <v>1353</v>
      </c>
      <c r="Q483">
        <f t="shared" si="224"/>
        <v>23</v>
      </c>
      <c r="R483">
        <f t="shared" si="225"/>
        <v>762</v>
      </c>
      <c r="S483" s="21">
        <f t="shared" si="226"/>
        <v>2138</v>
      </c>
    </row>
    <row r="484" spans="2:19" ht="12.75">
      <c r="B484" t="s">
        <v>416</v>
      </c>
      <c r="C484" s="18">
        <v>16866</v>
      </c>
      <c r="D484">
        <v>3493</v>
      </c>
      <c r="E484">
        <v>29</v>
      </c>
      <c r="F484">
        <v>1196</v>
      </c>
      <c r="G484" s="21">
        <f t="shared" si="220"/>
        <v>4718</v>
      </c>
      <c r="H484" s="20"/>
      <c r="I484" s="18">
        <v>2</v>
      </c>
      <c r="J484">
        <v>8</v>
      </c>
      <c r="K484">
        <v>0</v>
      </c>
      <c r="L484">
        <v>6</v>
      </c>
      <c r="M484" s="21">
        <f t="shared" si="221"/>
        <v>14</v>
      </c>
      <c r="N484" s="20"/>
      <c r="O484" s="18">
        <f t="shared" si="222"/>
        <v>16868</v>
      </c>
      <c r="P484">
        <f t="shared" si="223"/>
        <v>3501</v>
      </c>
      <c r="Q484">
        <f t="shared" si="224"/>
        <v>29</v>
      </c>
      <c r="R484">
        <f t="shared" si="225"/>
        <v>1202</v>
      </c>
      <c r="S484" s="21">
        <f t="shared" si="226"/>
        <v>4732</v>
      </c>
    </row>
    <row r="485" spans="2:19" ht="12.75">
      <c r="B485" t="s">
        <v>417</v>
      </c>
      <c r="C485" s="18">
        <v>4454</v>
      </c>
      <c r="D485">
        <v>1218</v>
      </c>
      <c r="E485">
        <v>11</v>
      </c>
      <c r="F485">
        <v>590</v>
      </c>
      <c r="G485" s="21">
        <f t="shared" si="220"/>
        <v>1819</v>
      </c>
      <c r="H485" s="20"/>
      <c r="I485" s="18">
        <v>3762</v>
      </c>
      <c r="J485">
        <v>117</v>
      </c>
      <c r="K485">
        <v>1</v>
      </c>
      <c r="L485">
        <v>31</v>
      </c>
      <c r="M485" s="21">
        <f t="shared" si="221"/>
        <v>149</v>
      </c>
      <c r="N485" s="20"/>
      <c r="O485" s="18">
        <f t="shared" si="222"/>
        <v>8216</v>
      </c>
      <c r="P485">
        <f t="shared" si="223"/>
        <v>1335</v>
      </c>
      <c r="Q485">
        <f t="shared" si="224"/>
        <v>12</v>
      </c>
      <c r="R485">
        <f t="shared" si="225"/>
        <v>621</v>
      </c>
      <c r="S485" s="21">
        <f t="shared" si="226"/>
        <v>1968</v>
      </c>
    </row>
    <row r="486" spans="2:19" ht="12.75">
      <c r="B486" t="s">
        <v>418</v>
      </c>
      <c r="C486" s="18">
        <v>43691</v>
      </c>
      <c r="D486">
        <v>4205</v>
      </c>
      <c r="E486">
        <v>12</v>
      </c>
      <c r="F486">
        <v>251</v>
      </c>
      <c r="G486" s="21">
        <f t="shared" si="220"/>
        <v>4468</v>
      </c>
      <c r="H486" s="20"/>
      <c r="I486" s="18">
        <v>5</v>
      </c>
      <c r="J486">
        <v>4</v>
      </c>
      <c r="K486">
        <v>0</v>
      </c>
      <c r="L486">
        <v>0</v>
      </c>
      <c r="M486" s="21">
        <f t="shared" si="221"/>
        <v>4</v>
      </c>
      <c r="N486" s="20"/>
      <c r="O486" s="18">
        <f t="shared" si="222"/>
        <v>43696</v>
      </c>
      <c r="P486">
        <f t="shared" si="223"/>
        <v>4209</v>
      </c>
      <c r="Q486">
        <f t="shared" si="224"/>
        <v>12</v>
      </c>
      <c r="R486">
        <f t="shared" si="225"/>
        <v>251</v>
      </c>
      <c r="S486" s="21">
        <f t="shared" si="226"/>
        <v>4472</v>
      </c>
    </row>
    <row r="487" spans="2:19" ht="12.75">
      <c r="B487" t="s">
        <v>419</v>
      </c>
      <c r="C487" s="18">
        <v>12090</v>
      </c>
      <c r="D487">
        <v>1846</v>
      </c>
      <c r="E487">
        <v>12</v>
      </c>
      <c r="F487">
        <v>994</v>
      </c>
      <c r="G487" s="21">
        <f t="shared" si="220"/>
        <v>2852</v>
      </c>
      <c r="H487" s="20"/>
      <c r="I487" s="18">
        <v>110</v>
      </c>
      <c r="J487">
        <v>9</v>
      </c>
      <c r="K487">
        <v>0</v>
      </c>
      <c r="L487">
        <v>14</v>
      </c>
      <c r="M487" s="21">
        <f t="shared" si="221"/>
        <v>23</v>
      </c>
      <c r="N487" s="20"/>
      <c r="O487" s="18">
        <f t="shared" si="222"/>
        <v>12200</v>
      </c>
      <c r="P487">
        <f t="shared" si="223"/>
        <v>1855</v>
      </c>
      <c r="Q487">
        <f t="shared" si="224"/>
        <v>12</v>
      </c>
      <c r="R487">
        <f t="shared" si="225"/>
        <v>1008</v>
      </c>
      <c r="S487" s="21">
        <f t="shared" si="226"/>
        <v>2875</v>
      </c>
    </row>
    <row r="488" spans="2:19" ht="12.75">
      <c r="B488" t="s">
        <v>420</v>
      </c>
      <c r="C488" s="18">
        <v>22942</v>
      </c>
      <c r="D488">
        <v>7356</v>
      </c>
      <c r="E488">
        <v>70</v>
      </c>
      <c r="F488">
        <v>4877</v>
      </c>
      <c r="G488" s="21">
        <f t="shared" si="220"/>
        <v>12303</v>
      </c>
      <c r="H488" s="20"/>
      <c r="I488" s="18">
        <v>4</v>
      </c>
      <c r="J488">
        <v>9</v>
      </c>
      <c r="K488">
        <v>0</v>
      </c>
      <c r="L488">
        <v>11</v>
      </c>
      <c r="M488" s="21">
        <f t="shared" si="221"/>
        <v>20</v>
      </c>
      <c r="N488" s="20"/>
      <c r="O488" s="18">
        <f t="shared" si="222"/>
        <v>22946</v>
      </c>
      <c r="P488">
        <f t="shared" si="223"/>
        <v>7365</v>
      </c>
      <c r="Q488">
        <f t="shared" si="224"/>
        <v>70</v>
      </c>
      <c r="R488">
        <f t="shared" si="225"/>
        <v>4888</v>
      </c>
      <c r="S488" s="21">
        <f t="shared" si="226"/>
        <v>12323</v>
      </c>
    </row>
    <row r="489" spans="2:19" ht="12.75">
      <c r="B489" t="s">
        <v>421</v>
      </c>
      <c r="C489" s="18">
        <v>18245</v>
      </c>
      <c r="D489">
        <v>3946</v>
      </c>
      <c r="E489">
        <v>49</v>
      </c>
      <c r="F489">
        <v>2332</v>
      </c>
      <c r="G489" s="21">
        <f t="shared" si="220"/>
        <v>6327</v>
      </c>
      <c r="H489" s="20"/>
      <c r="I489" s="18">
        <v>636</v>
      </c>
      <c r="J489">
        <v>57</v>
      </c>
      <c r="K489">
        <v>1</v>
      </c>
      <c r="L489">
        <v>58</v>
      </c>
      <c r="M489" s="21">
        <f t="shared" si="221"/>
        <v>116</v>
      </c>
      <c r="N489" s="20"/>
      <c r="O489" s="18">
        <f t="shared" si="222"/>
        <v>18881</v>
      </c>
      <c r="P489">
        <f t="shared" si="223"/>
        <v>4003</v>
      </c>
      <c r="Q489">
        <f t="shared" si="224"/>
        <v>50</v>
      </c>
      <c r="R489">
        <f t="shared" si="225"/>
        <v>2390</v>
      </c>
      <c r="S489" s="21">
        <f t="shared" si="226"/>
        <v>6443</v>
      </c>
    </row>
    <row r="490" spans="2:19" ht="12.75">
      <c r="B490" t="s">
        <v>422</v>
      </c>
      <c r="C490" s="18">
        <v>23874</v>
      </c>
      <c r="D490">
        <f>17794-4000</f>
        <v>13794</v>
      </c>
      <c r="E490">
        <f>104-53</f>
        <v>51</v>
      </c>
      <c r="F490">
        <v>9361</v>
      </c>
      <c r="G490" s="21">
        <f t="shared" si="220"/>
        <v>23206</v>
      </c>
      <c r="H490" s="20"/>
      <c r="I490" s="18">
        <v>7</v>
      </c>
      <c r="J490">
        <v>14</v>
      </c>
      <c r="K490">
        <v>0</v>
      </c>
      <c r="L490">
        <v>12</v>
      </c>
      <c r="M490" s="21">
        <f t="shared" si="221"/>
        <v>26</v>
      </c>
      <c r="N490" s="20"/>
      <c r="O490" s="18">
        <f t="shared" si="222"/>
        <v>23881</v>
      </c>
      <c r="P490">
        <f t="shared" si="223"/>
        <v>13808</v>
      </c>
      <c r="Q490">
        <f t="shared" si="224"/>
        <v>51</v>
      </c>
      <c r="R490">
        <f t="shared" si="225"/>
        <v>9373</v>
      </c>
      <c r="S490" s="21">
        <f t="shared" si="226"/>
        <v>23232</v>
      </c>
    </row>
    <row r="491" spans="2:19" ht="12.75">
      <c r="B491" t="s">
        <v>423</v>
      </c>
      <c r="C491" s="18">
        <v>19687</v>
      </c>
      <c r="D491">
        <f>3417-300</f>
        <v>3117</v>
      </c>
      <c r="E491">
        <v>34</v>
      </c>
      <c r="F491">
        <v>1926</v>
      </c>
      <c r="G491" s="21">
        <f t="shared" si="220"/>
        <v>5077</v>
      </c>
      <c r="H491" s="20"/>
      <c r="I491" s="18">
        <v>106</v>
      </c>
      <c r="J491">
        <v>19</v>
      </c>
      <c r="K491">
        <v>0</v>
      </c>
      <c r="L491">
        <v>23</v>
      </c>
      <c r="M491" s="21">
        <f t="shared" si="221"/>
        <v>42</v>
      </c>
      <c r="N491" s="20"/>
      <c r="O491" s="18">
        <f t="shared" si="222"/>
        <v>19793</v>
      </c>
      <c r="P491">
        <f t="shared" si="223"/>
        <v>3136</v>
      </c>
      <c r="Q491">
        <f t="shared" si="224"/>
        <v>34</v>
      </c>
      <c r="R491">
        <f t="shared" si="225"/>
        <v>1949</v>
      </c>
      <c r="S491" s="21">
        <f t="shared" si="226"/>
        <v>5119</v>
      </c>
    </row>
    <row r="492" spans="2:19" ht="12.75">
      <c r="B492" t="s">
        <v>424</v>
      </c>
      <c r="C492" s="18">
        <v>6616</v>
      </c>
      <c r="D492">
        <v>2357</v>
      </c>
      <c r="E492">
        <v>15</v>
      </c>
      <c r="F492">
        <v>945</v>
      </c>
      <c r="G492" s="21">
        <f t="shared" si="220"/>
        <v>3317</v>
      </c>
      <c r="H492" s="20"/>
      <c r="I492" s="18">
        <v>577</v>
      </c>
      <c r="J492">
        <v>10</v>
      </c>
      <c r="K492">
        <v>1</v>
      </c>
      <c r="L492">
        <v>12</v>
      </c>
      <c r="M492" s="21">
        <f t="shared" si="221"/>
        <v>23</v>
      </c>
      <c r="N492" s="20"/>
      <c r="O492" s="18">
        <f t="shared" si="222"/>
        <v>7193</v>
      </c>
      <c r="P492">
        <f t="shared" si="223"/>
        <v>2367</v>
      </c>
      <c r="Q492">
        <f t="shared" si="224"/>
        <v>16</v>
      </c>
      <c r="R492">
        <f t="shared" si="225"/>
        <v>957</v>
      </c>
      <c r="S492" s="21">
        <f t="shared" si="226"/>
        <v>3340</v>
      </c>
    </row>
    <row r="493" spans="2:19" ht="12.75">
      <c r="B493" t="s">
        <v>425</v>
      </c>
      <c r="C493" s="18">
        <v>5101</v>
      </c>
      <c r="D493">
        <f>1664+8</f>
        <v>1672</v>
      </c>
      <c r="E493">
        <v>17</v>
      </c>
      <c r="F493">
        <v>756</v>
      </c>
      <c r="G493" s="21">
        <f t="shared" si="220"/>
        <v>2445</v>
      </c>
      <c r="H493" s="20"/>
      <c r="I493" s="18">
        <v>2295</v>
      </c>
      <c r="J493">
        <v>116</v>
      </c>
      <c r="K493">
        <v>0</v>
      </c>
      <c r="L493">
        <v>27</v>
      </c>
      <c r="M493" s="21">
        <f t="shared" si="221"/>
        <v>143</v>
      </c>
      <c r="N493" s="20"/>
      <c r="O493" s="18">
        <f t="shared" si="222"/>
        <v>7396</v>
      </c>
      <c r="P493">
        <f t="shared" si="223"/>
        <v>1788</v>
      </c>
      <c r="Q493">
        <f t="shared" si="224"/>
        <v>17</v>
      </c>
      <c r="R493">
        <f t="shared" si="225"/>
        <v>783</v>
      </c>
      <c r="S493" s="21">
        <f t="shared" si="226"/>
        <v>2588</v>
      </c>
    </row>
    <row r="494" spans="2:19" ht="12.75">
      <c r="B494" t="s">
        <v>426</v>
      </c>
      <c r="C494" s="18">
        <v>693</v>
      </c>
      <c r="D494">
        <v>613</v>
      </c>
      <c r="E494">
        <v>7</v>
      </c>
      <c r="F494">
        <v>259</v>
      </c>
      <c r="G494" s="21">
        <f t="shared" si="220"/>
        <v>879</v>
      </c>
      <c r="H494" s="20"/>
      <c r="I494" s="18">
        <v>1545</v>
      </c>
      <c r="J494">
        <v>98</v>
      </c>
      <c r="K494">
        <v>1</v>
      </c>
      <c r="L494">
        <v>14</v>
      </c>
      <c r="M494" s="21">
        <f t="shared" si="221"/>
        <v>113</v>
      </c>
      <c r="N494" s="20"/>
      <c r="O494" s="18">
        <f t="shared" si="222"/>
        <v>2238</v>
      </c>
      <c r="P494">
        <f t="shared" si="223"/>
        <v>711</v>
      </c>
      <c r="Q494">
        <f t="shared" si="224"/>
        <v>8</v>
      </c>
      <c r="R494">
        <f t="shared" si="225"/>
        <v>273</v>
      </c>
      <c r="S494" s="21">
        <f t="shared" si="226"/>
        <v>992</v>
      </c>
    </row>
    <row r="495" spans="2:19" ht="12.75">
      <c r="B495" t="s">
        <v>427</v>
      </c>
      <c r="C495" s="18">
        <v>46067</v>
      </c>
      <c r="D495">
        <v>8459</v>
      </c>
      <c r="E495">
        <v>60</v>
      </c>
      <c r="F495">
        <v>4551</v>
      </c>
      <c r="G495" s="21">
        <f t="shared" si="220"/>
        <v>13070</v>
      </c>
      <c r="H495" s="20"/>
      <c r="I495" s="18">
        <v>8</v>
      </c>
      <c r="J495">
        <v>9</v>
      </c>
      <c r="K495">
        <v>0</v>
      </c>
      <c r="L495">
        <v>7</v>
      </c>
      <c r="M495" s="21">
        <f t="shared" si="221"/>
        <v>16</v>
      </c>
      <c r="N495" s="20"/>
      <c r="O495" s="18">
        <f t="shared" si="222"/>
        <v>46075</v>
      </c>
      <c r="P495">
        <f t="shared" si="223"/>
        <v>8468</v>
      </c>
      <c r="Q495">
        <f t="shared" si="224"/>
        <v>60</v>
      </c>
      <c r="R495">
        <f t="shared" si="225"/>
        <v>4558</v>
      </c>
      <c r="S495" s="21">
        <f t="shared" si="226"/>
        <v>13086</v>
      </c>
    </row>
    <row r="496" spans="2:19" ht="12.75">
      <c r="B496" t="s">
        <v>428</v>
      </c>
      <c r="C496" s="18">
        <v>12491</v>
      </c>
      <c r="D496">
        <v>6433</v>
      </c>
      <c r="E496">
        <v>60</v>
      </c>
      <c r="F496">
        <v>3314</v>
      </c>
      <c r="G496" s="21">
        <f t="shared" si="220"/>
        <v>9807</v>
      </c>
      <c r="H496" s="20"/>
      <c r="I496" s="18">
        <v>7</v>
      </c>
      <c r="J496">
        <v>19</v>
      </c>
      <c r="K496">
        <v>0</v>
      </c>
      <c r="L496">
        <v>16</v>
      </c>
      <c r="M496" s="21">
        <f t="shared" si="221"/>
        <v>35</v>
      </c>
      <c r="N496" s="20"/>
      <c r="O496" s="18">
        <f t="shared" si="222"/>
        <v>12498</v>
      </c>
      <c r="P496">
        <f t="shared" si="223"/>
        <v>6452</v>
      </c>
      <c r="Q496">
        <f t="shared" si="224"/>
        <v>60</v>
      </c>
      <c r="R496">
        <f t="shared" si="225"/>
        <v>3330</v>
      </c>
      <c r="S496" s="21">
        <f t="shared" si="226"/>
        <v>9842</v>
      </c>
    </row>
    <row r="497" spans="2:19" ht="12.75">
      <c r="B497" t="s">
        <v>429</v>
      </c>
      <c r="C497" s="18">
        <v>12829</v>
      </c>
      <c r="D497">
        <v>2393</v>
      </c>
      <c r="E497">
        <v>28</v>
      </c>
      <c r="F497">
        <v>1288</v>
      </c>
      <c r="G497" s="21">
        <f t="shared" si="220"/>
        <v>3709</v>
      </c>
      <c r="H497" s="20"/>
      <c r="I497" s="18">
        <v>1</v>
      </c>
      <c r="J497">
        <v>11</v>
      </c>
      <c r="K497">
        <v>0</v>
      </c>
      <c r="L497">
        <v>8</v>
      </c>
      <c r="M497" s="21">
        <f t="shared" si="221"/>
        <v>19</v>
      </c>
      <c r="N497" s="20"/>
      <c r="O497" s="18">
        <f t="shared" si="222"/>
        <v>12830</v>
      </c>
      <c r="P497">
        <f t="shared" si="223"/>
        <v>2404</v>
      </c>
      <c r="Q497">
        <f t="shared" si="224"/>
        <v>28</v>
      </c>
      <c r="R497">
        <f t="shared" si="225"/>
        <v>1296</v>
      </c>
      <c r="S497" s="21">
        <f t="shared" si="226"/>
        <v>3728</v>
      </c>
    </row>
    <row r="498" spans="2:19" ht="12.75">
      <c r="B498" t="s">
        <v>430</v>
      </c>
      <c r="C498" s="18">
        <v>7905</v>
      </c>
      <c r="D498">
        <v>2029</v>
      </c>
      <c r="E498">
        <v>22</v>
      </c>
      <c r="F498">
        <v>964</v>
      </c>
      <c r="G498" s="21">
        <f t="shared" si="220"/>
        <v>3015</v>
      </c>
      <c r="H498" s="20"/>
      <c r="I498" s="18">
        <v>2</v>
      </c>
      <c r="J498">
        <v>36</v>
      </c>
      <c r="K498">
        <v>1</v>
      </c>
      <c r="L498">
        <v>17</v>
      </c>
      <c r="M498" s="21">
        <f t="shared" si="221"/>
        <v>54</v>
      </c>
      <c r="N498" s="20"/>
      <c r="O498" s="18">
        <f t="shared" si="222"/>
        <v>7907</v>
      </c>
      <c r="P498">
        <f t="shared" si="223"/>
        <v>2065</v>
      </c>
      <c r="Q498">
        <f t="shared" si="224"/>
        <v>23</v>
      </c>
      <c r="R498">
        <f t="shared" si="225"/>
        <v>981</v>
      </c>
      <c r="S498" s="21">
        <f t="shared" si="226"/>
        <v>3069</v>
      </c>
    </row>
    <row r="499" spans="2:19" ht="12.75">
      <c r="B499" t="s">
        <v>431</v>
      </c>
      <c r="C499" s="18">
        <v>9748</v>
      </c>
      <c r="D499">
        <v>1828</v>
      </c>
      <c r="E499">
        <v>18</v>
      </c>
      <c r="F499">
        <v>725</v>
      </c>
      <c r="G499" s="21">
        <f t="shared" si="220"/>
        <v>2571</v>
      </c>
      <c r="H499" s="20"/>
      <c r="I499" s="18">
        <v>99</v>
      </c>
      <c r="J499">
        <v>15</v>
      </c>
      <c r="K499">
        <v>0</v>
      </c>
      <c r="L499">
        <v>14</v>
      </c>
      <c r="M499" s="21">
        <f t="shared" si="221"/>
        <v>29</v>
      </c>
      <c r="N499" s="20"/>
      <c r="O499" s="18">
        <f t="shared" si="222"/>
        <v>9847</v>
      </c>
      <c r="P499">
        <f t="shared" si="223"/>
        <v>1843</v>
      </c>
      <c r="Q499">
        <f t="shared" si="224"/>
        <v>18</v>
      </c>
      <c r="R499">
        <f t="shared" si="225"/>
        <v>739</v>
      </c>
      <c r="S499" s="21">
        <f t="shared" si="226"/>
        <v>2600</v>
      </c>
    </row>
    <row r="500" spans="2:19" ht="12.75">
      <c r="B500" t="s">
        <v>432</v>
      </c>
      <c r="C500" s="18">
        <v>12933</v>
      </c>
      <c r="D500">
        <v>4331</v>
      </c>
      <c r="E500">
        <v>57</v>
      </c>
      <c r="F500">
        <v>2589</v>
      </c>
      <c r="G500" s="21">
        <f t="shared" si="220"/>
        <v>6977</v>
      </c>
      <c r="H500" s="20"/>
      <c r="I500" s="18">
        <v>162</v>
      </c>
      <c r="J500">
        <v>17</v>
      </c>
      <c r="K500">
        <v>1</v>
      </c>
      <c r="L500">
        <v>23</v>
      </c>
      <c r="M500" s="21">
        <f t="shared" si="221"/>
        <v>41</v>
      </c>
      <c r="N500" s="20"/>
      <c r="O500" s="18">
        <f t="shared" si="222"/>
        <v>13095</v>
      </c>
      <c r="P500">
        <f t="shared" si="223"/>
        <v>4348</v>
      </c>
      <c r="Q500">
        <f t="shared" si="224"/>
        <v>58</v>
      </c>
      <c r="R500">
        <f t="shared" si="225"/>
        <v>2612</v>
      </c>
      <c r="S500" s="21">
        <f t="shared" si="226"/>
        <v>7018</v>
      </c>
    </row>
    <row r="501" spans="2:19" ht="12.75">
      <c r="B501" t="s">
        <v>433</v>
      </c>
      <c r="C501" s="18">
        <v>7594</v>
      </c>
      <c r="D501">
        <v>2441</v>
      </c>
      <c r="E501">
        <v>33</v>
      </c>
      <c r="F501">
        <v>1511</v>
      </c>
      <c r="G501" s="21">
        <f t="shared" si="220"/>
        <v>3985</v>
      </c>
      <c r="H501" s="20"/>
      <c r="I501" s="18">
        <v>225</v>
      </c>
      <c r="J501">
        <v>29</v>
      </c>
      <c r="K501">
        <v>0</v>
      </c>
      <c r="L501">
        <v>28</v>
      </c>
      <c r="M501" s="21">
        <f t="shared" si="221"/>
        <v>57</v>
      </c>
      <c r="N501" s="20"/>
      <c r="O501" s="18">
        <f t="shared" si="222"/>
        <v>7819</v>
      </c>
      <c r="P501">
        <f t="shared" si="223"/>
        <v>2470</v>
      </c>
      <c r="Q501">
        <f t="shared" si="224"/>
        <v>33</v>
      </c>
      <c r="R501">
        <f t="shared" si="225"/>
        <v>1539</v>
      </c>
      <c r="S501" s="21">
        <f t="shared" si="226"/>
        <v>4042</v>
      </c>
    </row>
    <row r="502" spans="2:19" ht="12.75">
      <c r="B502" t="s">
        <v>434</v>
      </c>
      <c r="C502" s="18">
        <v>8366</v>
      </c>
      <c r="D502">
        <v>3798</v>
      </c>
      <c r="E502">
        <v>49</v>
      </c>
      <c r="F502">
        <v>2091</v>
      </c>
      <c r="G502" s="21">
        <f t="shared" si="220"/>
        <v>5938</v>
      </c>
      <c r="H502" s="20"/>
      <c r="I502" s="18">
        <v>182</v>
      </c>
      <c r="J502">
        <v>27</v>
      </c>
      <c r="K502">
        <v>1</v>
      </c>
      <c r="L502">
        <v>50</v>
      </c>
      <c r="M502" s="21">
        <f t="shared" si="221"/>
        <v>78</v>
      </c>
      <c r="N502" s="20"/>
      <c r="O502" s="18">
        <f t="shared" si="222"/>
        <v>8548</v>
      </c>
      <c r="P502">
        <f t="shared" si="223"/>
        <v>3825</v>
      </c>
      <c r="Q502">
        <f t="shared" si="224"/>
        <v>50</v>
      </c>
      <c r="R502">
        <f t="shared" si="225"/>
        <v>2141</v>
      </c>
      <c r="S502" s="21">
        <f t="shared" si="226"/>
        <v>6016</v>
      </c>
    </row>
    <row r="503" spans="2:19" ht="12.75">
      <c r="B503" t="s">
        <v>435</v>
      </c>
      <c r="C503" s="18">
        <v>23149</v>
      </c>
      <c r="D503">
        <v>4402</v>
      </c>
      <c r="E503">
        <v>50</v>
      </c>
      <c r="F503">
        <v>1916</v>
      </c>
      <c r="G503" s="21">
        <f t="shared" si="220"/>
        <v>6368</v>
      </c>
      <c r="H503" s="20"/>
      <c r="I503" s="18">
        <v>0</v>
      </c>
      <c r="J503">
        <v>19</v>
      </c>
      <c r="K503">
        <v>0</v>
      </c>
      <c r="L503">
        <v>11</v>
      </c>
      <c r="M503" s="21">
        <f t="shared" si="221"/>
        <v>30</v>
      </c>
      <c r="N503" s="20"/>
      <c r="O503" s="18">
        <f t="shared" si="222"/>
        <v>23149</v>
      </c>
      <c r="P503">
        <f t="shared" si="223"/>
        <v>4421</v>
      </c>
      <c r="Q503">
        <f t="shared" si="224"/>
        <v>50</v>
      </c>
      <c r="R503">
        <f t="shared" si="225"/>
        <v>1927</v>
      </c>
      <c r="S503" s="21">
        <f t="shared" si="226"/>
        <v>6398</v>
      </c>
    </row>
    <row r="504" spans="2:19" ht="12.75">
      <c r="B504" t="s">
        <v>436</v>
      </c>
      <c r="C504" s="18">
        <v>9730</v>
      </c>
      <c r="D504">
        <v>2315</v>
      </c>
      <c r="E504">
        <v>24</v>
      </c>
      <c r="F504">
        <v>1250</v>
      </c>
      <c r="G504" s="21">
        <f t="shared" si="220"/>
        <v>3589</v>
      </c>
      <c r="H504" s="20"/>
      <c r="I504" s="18">
        <v>9</v>
      </c>
      <c r="J504">
        <v>24</v>
      </c>
      <c r="K504">
        <v>1</v>
      </c>
      <c r="L504">
        <v>13</v>
      </c>
      <c r="M504" s="21">
        <f t="shared" si="221"/>
        <v>38</v>
      </c>
      <c r="N504" s="20"/>
      <c r="O504" s="18">
        <f t="shared" si="222"/>
        <v>9739</v>
      </c>
      <c r="P504">
        <f t="shared" si="223"/>
        <v>2339</v>
      </c>
      <c r="Q504">
        <f t="shared" si="224"/>
        <v>25</v>
      </c>
      <c r="R504">
        <f t="shared" si="225"/>
        <v>1263</v>
      </c>
      <c r="S504" s="21">
        <f t="shared" si="226"/>
        <v>3627</v>
      </c>
    </row>
    <row r="505" spans="2:19" ht="12.75">
      <c r="B505" t="s">
        <v>437</v>
      </c>
      <c r="C505" s="18">
        <v>11909</v>
      </c>
      <c r="D505">
        <v>2220</v>
      </c>
      <c r="E505">
        <v>43</v>
      </c>
      <c r="F505">
        <v>1321</v>
      </c>
      <c r="G505" s="21">
        <f t="shared" si="220"/>
        <v>3584</v>
      </c>
      <c r="H505" s="20"/>
      <c r="I505" s="18">
        <v>2</v>
      </c>
      <c r="J505">
        <v>29</v>
      </c>
      <c r="K505">
        <v>0</v>
      </c>
      <c r="L505">
        <v>31</v>
      </c>
      <c r="M505" s="21">
        <f t="shared" si="221"/>
        <v>60</v>
      </c>
      <c r="N505" s="20"/>
      <c r="O505" s="18">
        <f t="shared" si="222"/>
        <v>11911</v>
      </c>
      <c r="P505">
        <f t="shared" si="223"/>
        <v>2249</v>
      </c>
      <c r="Q505">
        <f t="shared" si="224"/>
        <v>43</v>
      </c>
      <c r="R505">
        <f t="shared" si="225"/>
        <v>1352</v>
      </c>
      <c r="S505" s="21">
        <f t="shared" si="226"/>
        <v>3644</v>
      </c>
    </row>
    <row r="506" spans="2:19" ht="12.75">
      <c r="B506" t="s">
        <v>438</v>
      </c>
      <c r="C506" s="18">
        <v>12762</v>
      </c>
      <c r="D506">
        <v>2821</v>
      </c>
      <c r="E506">
        <v>34</v>
      </c>
      <c r="F506">
        <v>1476</v>
      </c>
      <c r="G506" s="21">
        <f t="shared" si="220"/>
        <v>4331</v>
      </c>
      <c r="H506" s="20"/>
      <c r="I506" s="18">
        <v>3</v>
      </c>
      <c r="J506">
        <v>7</v>
      </c>
      <c r="K506">
        <v>0</v>
      </c>
      <c r="L506">
        <v>7</v>
      </c>
      <c r="M506" s="21">
        <f t="shared" si="221"/>
        <v>14</v>
      </c>
      <c r="N506" s="20"/>
      <c r="O506" s="18">
        <f t="shared" si="222"/>
        <v>12765</v>
      </c>
      <c r="P506">
        <f t="shared" si="223"/>
        <v>2828</v>
      </c>
      <c r="Q506">
        <f t="shared" si="224"/>
        <v>34</v>
      </c>
      <c r="R506">
        <f t="shared" si="225"/>
        <v>1483</v>
      </c>
      <c r="S506" s="21">
        <f t="shared" si="226"/>
        <v>4345</v>
      </c>
    </row>
    <row r="507" spans="2:19" ht="12.75">
      <c r="B507" t="s">
        <v>439</v>
      </c>
      <c r="C507" s="18">
        <v>14267</v>
      </c>
      <c r="D507">
        <v>5037</v>
      </c>
      <c r="E507">
        <v>42</v>
      </c>
      <c r="F507">
        <v>2531</v>
      </c>
      <c r="G507" s="21">
        <f t="shared" si="220"/>
        <v>7610</v>
      </c>
      <c r="H507" s="20"/>
      <c r="I507" s="18">
        <v>2</v>
      </c>
      <c r="J507">
        <v>25</v>
      </c>
      <c r="K507">
        <v>1</v>
      </c>
      <c r="L507">
        <v>13</v>
      </c>
      <c r="M507" s="21">
        <f t="shared" si="221"/>
        <v>39</v>
      </c>
      <c r="N507" s="20"/>
      <c r="O507" s="18">
        <f t="shared" si="222"/>
        <v>14269</v>
      </c>
      <c r="P507">
        <f t="shared" si="223"/>
        <v>5062</v>
      </c>
      <c r="Q507">
        <f t="shared" si="224"/>
        <v>43</v>
      </c>
      <c r="R507">
        <f t="shared" si="225"/>
        <v>2544</v>
      </c>
      <c r="S507" s="21">
        <f t="shared" si="226"/>
        <v>7649</v>
      </c>
    </row>
    <row r="508" spans="2:19" ht="12.75">
      <c r="B508" t="s">
        <v>440</v>
      </c>
      <c r="C508" s="18">
        <v>7478</v>
      </c>
      <c r="D508">
        <v>2643</v>
      </c>
      <c r="E508">
        <v>26</v>
      </c>
      <c r="F508">
        <v>1537</v>
      </c>
      <c r="G508" s="21">
        <f t="shared" si="220"/>
        <v>4206</v>
      </c>
      <c r="H508" s="20"/>
      <c r="I508" s="18">
        <v>38</v>
      </c>
      <c r="J508">
        <v>10</v>
      </c>
      <c r="K508">
        <v>0</v>
      </c>
      <c r="L508">
        <v>15</v>
      </c>
      <c r="M508" s="21">
        <f t="shared" si="221"/>
        <v>25</v>
      </c>
      <c r="N508" s="20"/>
      <c r="O508" s="18">
        <f t="shared" si="222"/>
        <v>7516</v>
      </c>
      <c r="P508">
        <f t="shared" si="223"/>
        <v>2653</v>
      </c>
      <c r="Q508">
        <f t="shared" si="224"/>
        <v>26</v>
      </c>
      <c r="R508">
        <f t="shared" si="225"/>
        <v>1552</v>
      </c>
      <c r="S508" s="21">
        <f t="shared" si="226"/>
        <v>4231</v>
      </c>
    </row>
    <row r="509" spans="2:19" ht="12.75">
      <c r="B509" t="s">
        <v>441</v>
      </c>
      <c r="C509" s="18">
        <v>3893</v>
      </c>
      <c r="D509">
        <v>544</v>
      </c>
      <c r="E509">
        <v>11</v>
      </c>
      <c r="F509">
        <v>492</v>
      </c>
      <c r="G509" s="21">
        <f t="shared" si="220"/>
        <v>1047</v>
      </c>
      <c r="H509" s="20"/>
      <c r="I509" s="18">
        <v>31</v>
      </c>
      <c r="J509">
        <v>17</v>
      </c>
      <c r="K509">
        <v>1</v>
      </c>
      <c r="L509">
        <v>21</v>
      </c>
      <c r="M509" s="21">
        <f t="shared" si="221"/>
        <v>39</v>
      </c>
      <c r="N509" s="20"/>
      <c r="O509" s="18">
        <f t="shared" si="222"/>
        <v>3924</v>
      </c>
      <c r="P509">
        <f t="shared" si="223"/>
        <v>561</v>
      </c>
      <c r="Q509">
        <f t="shared" si="224"/>
        <v>12</v>
      </c>
      <c r="R509">
        <f t="shared" si="225"/>
        <v>513</v>
      </c>
      <c r="S509" s="21">
        <f t="shared" si="226"/>
        <v>1086</v>
      </c>
    </row>
    <row r="510" spans="2:19" ht="12.75">
      <c r="B510" t="s">
        <v>442</v>
      </c>
      <c r="C510" s="18">
        <v>2706</v>
      </c>
      <c r="D510">
        <v>638</v>
      </c>
      <c r="E510">
        <v>7</v>
      </c>
      <c r="F510">
        <v>340</v>
      </c>
      <c r="G510" s="21">
        <f t="shared" si="220"/>
        <v>985</v>
      </c>
      <c r="H510" s="20"/>
      <c r="I510" s="18">
        <v>147</v>
      </c>
      <c r="J510">
        <v>3</v>
      </c>
      <c r="K510">
        <v>0</v>
      </c>
      <c r="L510">
        <v>6</v>
      </c>
      <c r="M510" s="21">
        <f t="shared" si="221"/>
        <v>9</v>
      </c>
      <c r="N510" s="20"/>
      <c r="O510" s="18">
        <f t="shared" si="222"/>
        <v>2853</v>
      </c>
      <c r="P510">
        <f t="shared" si="223"/>
        <v>641</v>
      </c>
      <c r="Q510">
        <f t="shared" si="224"/>
        <v>7</v>
      </c>
      <c r="R510">
        <f t="shared" si="225"/>
        <v>346</v>
      </c>
      <c r="S510" s="21">
        <f t="shared" si="226"/>
        <v>994</v>
      </c>
    </row>
    <row r="511" spans="1:19" s="2" customFormat="1" ht="12.75">
      <c r="A511" s="22"/>
      <c r="B511" s="23" t="s">
        <v>25</v>
      </c>
      <c r="C511" s="24">
        <v>432788</v>
      </c>
      <c r="D511" s="25">
        <f>SUM(D479:D510)</f>
        <v>135425</v>
      </c>
      <c r="E511" s="25">
        <f>SUM(E479:E510)</f>
        <v>1198</v>
      </c>
      <c r="F511" s="25">
        <f>SUM(F479:F510)</f>
        <v>73348</v>
      </c>
      <c r="G511" s="25">
        <f>SUM(G479:G510)</f>
        <v>209971</v>
      </c>
      <c r="H511" s="21"/>
      <c r="I511" s="24">
        <f>SUM(I479:I510)</f>
        <v>10617</v>
      </c>
      <c r="J511" s="25">
        <f>SUM(J479:J510)</f>
        <v>911</v>
      </c>
      <c r="K511" s="25">
        <f>SUM(K479:K510)</f>
        <v>12</v>
      </c>
      <c r="L511" s="25">
        <f>SUM(L479:L510)</f>
        <v>711</v>
      </c>
      <c r="M511" s="25">
        <f>SUM(M479:M510)</f>
        <v>1634</v>
      </c>
      <c r="N511" s="21"/>
      <c r="O511" s="24">
        <f t="shared" si="222"/>
        <v>443405</v>
      </c>
      <c r="P511" s="25">
        <f t="shared" si="223"/>
        <v>136336</v>
      </c>
      <c r="Q511" s="25">
        <f t="shared" si="224"/>
        <v>1210</v>
      </c>
      <c r="R511" s="25">
        <f t="shared" si="225"/>
        <v>74059</v>
      </c>
      <c r="S511" s="25">
        <f t="shared" si="226"/>
        <v>211605</v>
      </c>
    </row>
    <row r="512" spans="1:19" ht="12.75">
      <c r="A512" s="1" t="s">
        <v>443</v>
      </c>
      <c r="C512" s="18"/>
      <c r="G512" s="21"/>
      <c r="H512" s="20"/>
      <c r="I512" s="18"/>
      <c r="M512" s="21"/>
      <c r="N512" s="20"/>
      <c r="O512" s="18"/>
      <c r="S512" s="21"/>
    </row>
    <row r="513" spans="2:19" ht="12.75">
      <c r="B513" t="s">
        <v>11</v>
      </c>
      <c r="C513" s="18">
        <v>20053</v>
      </c>
      <c r="D513">
        <v>13899</v>
      </c>
      <c r="E513">
        <v>148</v>
      </c>
      <c r="F513">
        <v>4012</v>
      </c>
      <c r="G513" s="21">
        <f aca="true" t="shared" si="227" ref="G513:G540">SUM(D513:F513)</f>
        <v>18059</v>
      </c>
      <c r="H513" s="20"/>
      <c r="I513" s="18">
        <v>1271</v>
      </c>
      <c r="J513">
        <v>139</v>
      </c>
      <c r="K513">
        <v>2</v>
      </c>
      <c r="L513">
        <v>146</v>
      </c>
      <c r="M513" s="21">
        <f aca="true" t="shared" si="228" ref="M513:M540">SUM(J513:L513)</f>
        <v>287</v>
      </c>
      <c r="N513" s="20"/>
      <c r="O513" s="18">
        <f aca="true" t="shared" si="229" ref="O513:O541">C513+I513</f>
        <v>21324</v>
      </c>
      <c r="P513">
        <f aca="true" t="shared" si="230" ref="P513:P541">D513+J513</f>
        <v>14038</v>
      </c>
      <c r="Q513">
        <f aca="true" t="shared" si="231" ref="Q513:Q541">E513+K513</f>
        <v>150</v>
      </c>
      <c r="R513">
        <f aca="true" t="shared" si="232" ref="R513:R541">F513+L513</f>
        <v>4158</v>
      </c>
      <c r="S513" s="21">
        <f aca="true" t="shared" si="233" ref="S513:S541">G513+M513</f>
        <v>18346</v>
      </c>
    </row>
    <row r="514" spans="2:19" ht="12.75">
      <c r="B514" t="s">
        <v>444</v>
      </c>
      <c r="C514" s="18">
        <v>2566</v>
      </c>
      <c r="D514">
        <v>954</v>
      </c>
      <c r="E514">
        <v>5</v>
      </c>
      <c r="F514">
        <v>653</v>
      </c>
      <c r="G514" s="21">
        <f t="shared" si="227"/>
        <v>1612</v>
      </c>
      <c r="H514" s="20"/>
      <c r="I514" s="18">
        <v>755</v>
      </c>
      <c r="J514">
        <v>452</v>
      </c>
      <c r="K514">
        <v>1</v>
      </c>
      <c r="L514">
        <v>195</v>
      </c>
      <c r="M514" s="21">
        <f t="shared" si="228"/>
        <v>648</v>
      </c>
      <c r="N514" s="20"/>
      <c r="O514" s="18">
        <f t="shared" si="229"/>
        <v>3321</v>
      </c>
      <c r="P514">
        <f t="shared" si="230"/>
        <v>1406</v>
      </c>
      <c r="Q514">
        <f t="shared" si="231"/>
        <v>6</v>
      </c>
      <c r="R514">
        <f t="shared" si="232"/>
        <v>848</v>
      </c>
      <c r="S514" s="21">
        <f t="shared" si="233"/>
        <v>2260</v>
      </c>
    </row>
    <row r="515" spans="2:19" ht="12.75">
      <c r="B515" t="s">
        <v>445</v>
      </c>
      <c r="C515" s="18">
        <v>8026</v>
      </c>
      <c r="D515">
        <v>2142</v>
      </c>
      <c r="E515">
        <v>21</v>
      </c>
      <c r="F515">
        <v>1365</v>
      </c>
      <c r="G515" s="21">
        <f t="shared" si="227"/>
        <v>3528</v>
      </c>
      <c r="H515" s="20"/>
      <c r="I515" s="18">
        <v>2363</v>
      </c>
      <c r="J515">
        <v>1283</v>
      </c>
      <c r="K515">
        <v>9</v>
      </c>
      <c r="L515">
        <v>441</v>
      </c>
      <c r="M515" s="21">
        <f t="shared" si="228"/>
        <v>1733</v>
      </c>
      <c r="N515" s="20"/>
      <c r="O515" s="18">
        <f t="shared" si="229"/>
        <v>10389</v>
      </c>
      <c r="P515">
        <f t="shared" si="230"/>
        <v>3425</v>
      </c>
      <c r="Q515">
        <f t="shared" si="231"/>
        <v>30</v>
      </c>
      <c r="R515">
        <f t="shared" si="232"/>
        <v>1806</v>
      </c>
      <c r="S515" s="21">
        <f t="shared" si="233"/>
        <v>5261</v>
      </c>
    </row>
    <row r="516" spans="2:19" ht="12.75">
      <c r="B516" t="s">
        <v>446</v>
      </c>
      <c r="C516" s="18">
        <v>12376</v>
      </c>
      <c r="D516">
        <v>3051</v>
      </c>
      <c r="E516">
        <v>34</v>
      </c>
      <c r="F516">
        <v>1894</v>
      </c>
      <c r="G516" s="21">
        <f t="shared" si="227"/>
        <v>4979</v>
      </c>
      <c r="H516" s="20"/>
      <c r="I516" s="18">
        <v>186</v>
      </c>
      <c r="J516">
        <v>80</v>
      </c>
      <c r="K516">
        <v>1</v>
      </c>
      <c r="L516">
        <v>80</v>
      </c>
      <c r="M516" s="21">
        <f t="shared" si="228"/>
        <v>161</v>
      </c>
      <c r="N516" s="20"/>
      <c r="O516" s="18">
        <f t="shared" si="229"/>
        <v>12562</v>
      </c>
      <c r="P516">
        <f t="shared" si="230"/>
        <v>3131</v>
      </c>
      <c r="Q516">
        <f t="shared" si="231"/>
        <v>35</v>
      </c>
      <c r="R516">
        <f t="shared" si="232"/>
        <v>1974</v>
      </c>
      <c r="S516" s="21">
        <f t="shared" si="233"/>
        <v>5140</v>
      </c>
    </row>
    <row r="517" spans="2:19" ht="12.75">
      <c r="B517" t="s">
        <v>447</v>
      </c>
      <c r="C517" s="18">
        <v>2384</v>
      </c>
      <c r="D517">
        <v>766</v>
      </c>
      <c r="E517">
        <v>4</v>
      </c>
      <c r="F517">
        <v>328</v>
      </c>
      <c r="G517" s="21">
        <f t="shared" si="227"/>
        <v>1098</v>
      </c>
      <c r="H517" s="20"/>
      <c r="I517" s="18">
        <v>141</v>
      </c>
      <c r="J517">
        <v>108</v>
      </c>
      <c r="K517">
        <v>0</v>
      </c>
      <c r="L517">
        <v>56</v>
      </c>
      <c r="M517" s="21">
        <f t="shared" si="228"/>
        <v>164</v>
      </c>
      <c r="N517" s="20"/>
      <c r="O517" s="18">
        <f t="shared" si="229"/>
        <v>2525</v>
      </c>
      <c r="P517">
        <f t="shared" si="230"/>
        <v>874</v>
      </c>
      <c r="Q517">
        <f t="shared" si="231"/>
        <v>4</v>
      </c>
      <c r="R517">
        <f t="shared" si="232"/>
        <v>384</v>
      </c>
      <c r="S517" s="21">
        <f t="shared" si="233"/>
        <v>1262</v>
      </c>
    </row>
    <row r="518" spans="2:19" ht="12.75">
      <c r="B518" t="s">
        <v>448</v>
      </c>
      <c r="C518" s="18">
        <v>2073</v>
      </c>
      <c r="D518">
        <v>537</v>
      </c>
      <c r="E518">
        <v>6</v>
      </c>
      <c r="F518">
        <v>311</v>
      </c>
      <c r="G518" s="21">
        <f t="shared" si="227"/>
        <v>854</v>
      </c>
      <c r="H518" s="20"/>
      <c r="I518" s="18">
        <v>436</v>
      </c>
      <c r="J518">
        <v>268</v>
      </c>
      <c r="K518">
        <v>1</v>
      </c>
      <c r="L518">
        <v>81</v>
      </c>
      <c r="M518" s="21">
        <f t="shared" si="228"/>
        <v>350</v>
      </c>
      <c r="N518" s="20"/>
      <c r="O518" s="18">
        <f t="shared" si="229"/>
        <v>2509</v>
      </c>
      <c r="P518">
        <f t="shared" si="230"/>
        <v>805</v>
      </c>
      <c r="Q518">
        <f t="shared" si="231"/>
        <v>7</v>
      </c>
      <c r="R518">
        <f t="shared" si="232"/>
        <v>392</v>
      </c>
      <c r="S518" s="21">
        <f t="shared" si="233"/>
        <v>1204</v>
      </c>
    </row>
    <row r="519" spans="2:19" ht="12.75">
      <c r="B519" t="s">
        <v>449</v>
      </c>
      <c r="C519" s="18">
        <v>677</v>
      </c>
      <c r="D519">
        <v>301</v>
      </c>
      <c r="E519">
        <v>4</v>
      </c>
      <c r="F519">
        <v>166</v>
      </c>
      <c r="G519" s="21">
        <f t="shared" si="227"/>
        <v>471</v>
      </c>
      <c r="H519" s="20"/>
      <c r="I519" s="18">
        <v>226</v>
      </c>
      <c r="J519">
        <v>84</v>
      </c>
      <c r="K519">
        <v>1</v>
      </c>
      <c r="L519">
        <v>29</v>
      </c>
      <c r="M519" s="21">
        <f t="shared" si="228"/>
        <v>114</v>
      </c>
      <c r="N519" s="20"/>
      <c r="O519" s="18">
        <f t="shared" si="229"/>
        <v>903</v>
      </c>
      <c r="P519">
        <f t="shared" si="230"/>
        <v>385</v>
      </c>
      <c r="Q519">
        <f t="shared" si="231"/>
        <v>5</v>
      </c>
      <c r="R519">
        <f t="shared" si="232"/>
        <v>195</v>
      </c>
      <c r="S519" s="21">
        <f t="shared" si="233"/>
        <v>585</v>
      </c>
    </row>
    <row r="520" spans="2:19" ht="12.75">
      <c r="B520" t="s">
        <v>450</v>
      </c>
      <c r="C520" s="18">
        <v>5922</v>
      </c>
      <c r="D520">
        <v>200</v>
      </c>
      <c r="E520">
        <v>1</v>
      </c>
      <c r="F520">
        <v>107</v>
      </c>
      <c r="G520" s="21">
        <f t="shared" si="227"/>
        <v>308</v>
      </c>
      <c r="H520" s="20"/>
      <c r="I520" s="18">
        <v>84</v>
      </c>
      <c r="J520">
        <v>155</v>
      </c>
      <c r="K520">
        <v>2</v>
      </c>
      <c r="L520">
        <v>43</v>
      </c>
      <c r="M520" s="21">
        <f t="shared" si="228"/>
        <v>200</v>
      </c>
      <c r="N520" s="20"/>
      <c r="O520" s="18">
        <f t="shared" si="229"/>
        <v>6006</v>
      </c>
      <c r="P520">
        <f t="shared" si="230"/>
        <v>355</v>
      </c>
      <c r="Q520">
        <f t="shared" si="231"/>
        <v>3</v>
      </c>
      <c r="R520">
        <f t="shared" si="232"/>
        <v>150</v>
      </c>
      <c r="S520" s="21">
        <f t="shared" si="233"/>
        <v>508</v>
      </c>
    </row>
    <row r="521" spans="2:19" ht="12.75">
      <c r="B521" t="s">
        <v>451</v>
      </c>
      <c r="C521" s="18">
        <v>18957</v>
      </c>
      <c r="D521">
        <v>5140</v>
      </c>
      <c r="E521">
        <v>46</v>
      </c>
      <c r="F521">
        <v>3383</v>
      </c>
      <c r="G521" s="21">
        <f t="shared" si="227"/>
        <v>8569</v>
      </c>
      <c r="H521" s="20"/>
      <c r="I521" s="18">
        <v>36</v>
      </c>
      <c r="J521">
        <v>55</v>
      </c>
      <c r="K521">
        <v>1</v>
      </c>
      <c r="L521">
        <v>71</v>
      </c>
      <c r="M521" s="21">
        <f t="shared" si="228"/>
        <v>127</v>
      </c>
      <c r="N521" s="20"/>
      <c r="O521" s="18">
        <f t="shared" si="229"/>
        <v>18993</v>
      </c>
      <c r="P521">
        <f t="shared" si="230"/>
        <v>5195</v>
      </c>
      <c r="Q521">
        <f t="shared" si="231"/>
        <v>47</v>
      </c>
      <c r="R521">
        <f t="shared" si="232"/>
        <v>3454</v>
      </c>
      <c r="S521" s="21">
        <f t="shared" si="233"/>
        <v>8696</v>
      </c>
    </row>
    <row r="522" spans="2:19" ht="12.75">
      <c r="B522" t="s">
        <v>452</v>
      </c>
      <c r="C522" s="18">
        <v>2814</v>
      </c>
      <c r="D522">
        <v>1013</v>
      </c>
      <c r="E522">
        <v>11</v>
      </c>
      <c r="F522">
        <v>613</v>
      </c>
      <c r="G522" s="21">
        <f t="shared" si="227"/>
        <v>1637</v>
      </c>
      <c r="H522" s="20"/>
      <c r="I522" s="18">
        <v>577</v>
      </c>
      <c r="J522">
        <v>325</v>
      </c>
      <c r="K522">
        <v>1</v>
      </c>
      <c r="L522">
        <v>149</v>
      </c>
      <c r="M522" s="21">
        <f t="shared" si="228"/>
        <v>475</v>
      </c>
      <c r="N522" s="20"/>
      <c r="O522" s="18">
        <f t="shared" si="229"/>
        <v>3391</v>
      </c>
      <c r="P522">
        <f t="shared" si="230"/>
        <v>1338</v>
      </c>
      <c r="Q522">
        <f t="shared" si="231"/>
        <v>12</v>
      </c>
      <c r="R522">
        <f t="shared" si="232"/>
        <v>762</v>
      </c>
      <c r="S522" s="21">
        <f t="shared" si="233"/>
        <v>2112</v>
      </c>
    </row>
    <row r="523" spans="2:19" ht="12.75">
      <c r="B523" t="s">
        <v>453</v>
      </c>
      <c r="C523" s="18">
        <v>1447</v>
      </c>
      <c r="D523">
        <v>412</v>
      </c>
      <c r="E523">
        <v>9</v>
      </c>
      <c r="F523">
        <v>267</v>
      </c>
      <c r="G523" s="21">
        <f t="shared" si="227"/>
        <v>688</v>
      </c>
      <c r="H523" s="20"/>
      <c r="I523" s="18">
        <v>768</v>
      </c>
      <c r="J523">
        <v>420</v>
      </c>
      <c r="K523">
        <v>5</v>
      </c>
      <c r="L523">
        <v>135</v>
      </c>
      <c r="M523" s="21">
        <f t="shared" si="228"/>
        <v>560</v>
      </c>
      <c r="N523" s="20"/>
      <c r="O523" s="18">
        <f t="shared" si="229"/>
        <v>2215</v>
      </c>
      <c r="P523">
        <f t="shared" si="230"/>
        <v>832</v>
      </c>
      <c r="Q523">
        <f t="shared" si="231"/>
        <v>14</v>
      </c>
      <c r="R523">
        <f t="shared" si="232"/>
        <v>402</v>
      </c>
      <c r="S523" s="21">
        <f t="shared" si="233"/>
        <v>1248</v>
      </c>
    </row>
    <row r="524" spans="2:19" ht="12.75">
      <c r="B524" t="s">
        <v>454</v>
      </c>
      <c r="C524" s="18">
        <v>1412</v>
      </c>
      <c r="D524">
        <v>618</v>
      </c>
      <c r="E524">
        <v>9</v>
      </c>
      <c r="F524">
        <v>333</v>
      </c>
      <c r="G524" s="21">
        <f t="shared" si="227"/>
        <v>960</v>
      </c>
      <c r="H524" s="20"/>
      <c r="I524" s="18">
        <v>1587</v>
      </c>
      <c r="J524">
        <v>141</v>
      </c>
      <c r="K524">
        <v>2</v>
      </c>
      <c r="L524">
        <v>46</v>
      </c>
      <c r="M524" s="21">
        <f t="shared" si="228"/>
        <v>189</v>
      </c>
      <c r="N524" s="20"/>
      <c r="O524" s="18">
        <f t="shared" si="229"/>
        <v>2999</v>
      </c>
      <c r="P524">
        <f t="shared" si="230"/>
        <v>759</v>
      </c>
      <c r="Q524">
        <f t="shared" si="231"/>
        <v>11</v>
      </c>
      <c r="R524">
        <f t="shared" si="232"/>
        <v>379</v>
      </c>
      <c r="S524" s="21">
        <f t="shared" si="233"/>
        <v>1149</v>
      </c>
    </row>
    <row r="525" spans="2:19" ht="12.75">
      <c r="B525" t="s">
        <v>455</v>
      </c>
      <c r="C525" s="18">
        <v>3454</v>
      </c>
      <c r="D525">
        <v>1441</v>
      </c>
      <c r="E525">
        <v>18</v>
      </c>
      <c r="F525">
        <v>782</v>
      </c>
      <c r="G525" s="21">
        <f t="shared" si="227"/>
        <v>2241</v>
      </c>
      <c r="H525" s="20"/>
      <c r="I525" s="18">
        <v>1962</v>
      </c>
      <c r="J525">
        <v>334</v>
      </c>
      <c r="K525">
        <v>0</v>
      </c>
      <c r="L525">
        <v>170</v>
      </c>
      <c r="M525" s="21">
        <f t="shared" si="228"/>
        <v>504</v>
      </c>
      <c r="N525" s="20"/>
      <c r="O525" s="18">
        <f t="shared" si="229"/>
        <v>5416</v>
      </c>
      <c r="P525">
        <f t="shared" si="230"/>
        <v>1775</v>
      </c>
      <c r="Q525">
        <f t="shared" si="231"/>
        <v>18</v>
      </c>
      <c r="R525">
        <f t="shared" si="232"/>
        <v>952</v>
      </c>
      <c r="S525" s="21">
        <f t="shared" si="233"/>
        <v>2745</v>
      </c>
    </row>
    <row r="526" spans="2:19" ht="12.75">
      <c r="B526" t="s">
        <v>456</v>
      </c>
      <c r="C526" s="18">
        <v>4717</v>
      </c>
      <c r="D526">
        <v>3434</v>
      </c>
      <c r="E526">
        <v>35</v>
      </c>
      <c r="F526">
        <v>1812</v>
      </c>
      <c r="G526" s="21">
        <f t="shared" si="227"/>
        <v>5281</v>
      </c>
      <c r="H526" s="20"/>
      <c r="I526" s="18">
        <v>2912</v>
      </c>
      <c r="J526">
        <v>918</v>
      </c>
      <c r="K526">
        <v>3</v>
      </c>
      <c r="L526">
        <v>378</v>
      </c>
      <c r="M526" s="21">
        <f t="shared" si="228"/>
        <v>1299</v>
      </c>
      <c r="N526" s="20"/>
      <c r="O526" s="18">
        <f t="shared" si="229"/>
        <v>7629</v>
      </c>
      <c r="P526">
        <f t="shared" si="230"/>
        <v>4352</v>
      </c>
      <c r="Q526">
        <f t="shared" si="231"/>
        <v>38</v>
      </c>
      <c r="R526">
        <f t="shared" si="232"/>
        <v>2190</v>
      </c>
      <c r="S526" s="21">
        <f t="shared" si="233"/>
        <v>6580</v>
      </c>
    </row>
    <row r="527" spans="2:19" ht="12.75">
      <c r="B527" t="s">
        <v>457</v>
      </c>
      <c r="C527" s="18">
        <v>1519</v>
      </c>
      <c r="D527">
        <v>506</v>
      </c>
      <c r="E527">
        <v>7</v>
      </c>
      <c r="F527">
        <v>272</v>
      </c>
      <c r="G527" s="21">
        <f t="shared" si="227"/>
        <v>785</v>
      </c>
      <c r="H527" s="20"/>
      <c r="I527" s="18">
        <v>282</v>
      </c>
      <c r="J527">
        <v>116</v>
      </c>
      <c r="K527">
        <v>0</v>
      </c>
      <c r="L527">
        <v>52</v>
      </c>
      <c r="M527" s="21">
        <f t="shared" si="228"/>
        <v>168</v>
      </c>
      <c r="N527" s="20"/>
      <c r="O527" s="18">
        <f t="shared" si="229"/>
        <v>1801</v>
      </c>
      <c r="P527">
        <f t="shared" si="230"/>
        <v>622</v>
      </c>
      <c r="Q527">
        <f t="shared" si="231"/>
        <v>7</v>
      </c>
      <c r="R527">
        <f t="shared" si="232"/>
        <v>324</v>
      </c>
      <c r="S527" s="21">
        <f t="shared" si="233"/>
        <v>953</v>
      </c>
    </row>
    <row r="528" spans="2:19" ht="12.75">
      <c r="B528" t="s">
        <v>458</v>
      </c>
      <c r="C528" s="18">
        <v>1635</v>
      </c>
      <c r="D528">
        <v>585</v>
      </c>
      <c r="E528">
        <v>5</v>
      </c>
      <c r="F528">
        <v>337</v>
      </c>
      <c r="G528" s="21">
        <f t="shared" si="227"/>
        <v>927</v>
      </c>
      <c r="H528" s="20"/>
      <c r="I528" s="18">
        <v>491</v>
      </c>
      <c r="J528">
        <v>257</v>
      </c>
      <c r="K528">
        <v>1</v>
      </c>
      <c r="L528">
        <v>81</v>
      </c>
      <c r="M528" s="21">
        <f t="shared" si="228"/>
        <v>339</v>
      </c>
      <c r="N528" s="20"/>
      <c r="O528" s="18">
        <f t="shared" si="229"/>
        <v>2126</v>
      </c>
      <c r="P528">
        <f t="shared" si="230"/>
        <v>842</v>
      </c>
      <c r="Q528">
        <f t="shared" si="231"/>
        <v>6</v>
      </c>
      <c r="R528">
        <f t="shared" si="232"/>
        <v>418</v>
      </c>
      <c r="S528" s="21">
        <f t="shared" si="233"/>
        <v>1266</v>
      </c>
    </row>
    <row r="529" spans="2:19" ht="12.75">
      <c r="B529" t="s">
        <v>459</v>
      </c>
      <c r="C529" s="18">
        <v>2458</v>
      </c>
      <c r="D529">
        <v>1828</v>
      </c>
      <c r="E529">
        <v>16</v>
      </c>
      <c r="F529">
        <v>1002</v>
      </c>
      <c r="G529" s="21">
        <f t="shared" si="227"/>
        <v>2846</v>
      </c>
      <c r="H529" s="20"/>
      <c r="I529" s="18">
        <v>2341</v>
      </c>
      <c r="J529">
        <v>1065</v>
      </c>
      <c r="K529">
        <v>6</v>
      </c>
      <c r="L529">
        <v>403</v>
      </c>
      <c r="M529" s="21">
        <f t="shared" si="228"/>
        <v>1474</v>
      </c>
      <c r="N529" s="20"/>
      <c r="O529" s="18">
        <f t="shared" si="229"/>
        <v>4799</v>
      </c>
      <c r="P529">
        <f t="shared" si="230"/>
        <v>2893</v>
      </c>
      <c r="Q529">
        <f t="shared" si="231"/>
        <v>22</v>
      </c>
      <c r="R529">
        <f t="shared" si="232"/>
        <v>1405</v>
      </c>
      <c r="S529" s="21">
        <f t="shared" si="233"/>
        <v>4320</v>
      </c>
    </row>
    <row r="530" spans="2:19" ht="12.75">
      <c r="B530" t="s">
        <v>460</v>
      </c>
      <c r="C530" s="18">
        <v>2698</v>
      </c>
      <c r="D530">
        <v>1148</v>
      </c>
      <c r="E530">
        <v>12</v>
      </c>
      <c r="F530">
        <v>693</v>
      </c>
      <c r="G530" s="21">
        <f t="shared" si="227"/>
        <v>1853</v>
      </c>
      <c r="H530" s="20"/>
      <c r="I530" s="18">
        <v>944</v>
      </c>
      <c r="J530">
        <v>542</v>
      </c>
      <c r="K530">
        <v>3</v>
      </c>
      <c r="L530">
        <v>216</v>
      </c>
      <c r="M530" s="21">
        <f t="shared" si="228"/>
        <v>761</v>
      </c>
      <c r="N530" s="20"/>
      <c r="O530" s="18">
        <f t="shared" si="229"/>
        <v>3642</v>
      </c>
      <c r="P530">
        <f t="shared" si="230"/>
        <v>1690</v>
      </c>
      <c r="Q530">
        <f t="shared" si="231"/>
        <v>15</v>
      </c>
      <c r="R530">
        <f t="shared" si="232"/>
        <v>909</v>
      </c>
      <c r="S530" s="21">
        <f t="shared" si="233"/>
        <v>2614</v>
      </c>
    </row>
    <row r="531" spans="2:19" ht="12.75">
      <c r="B531" t="s">
        <v>461</v>
      </c>
      <c r="C531" s="18">
        <v>2116</v>
      </c>
      <c r="D531">
        <v>813</v>
      </c>
      <c r="E531">
        <v>8</v>
      </c>
      <c r="F531">
        <v>381</v>
      </c>
      <c r="G531" s="21">
        <f t="shared" si="227"/>
        <v>1202</v>
      </c>
      <c r="H531" s="20"/>
      <c r="I531" s="18">
        <v>733</v>
      </c>
      <c r="J531">
        <v>280</v>
      </c>
      <c r="K531">
        <v>3</v>
      </c>
      <c r="L531">
        <v>133</v>
      </c>
      <c r="M531" s="21">
        <f t="shared" si="228"/>
        <v>416</v>
      </c>
      <c r="N531" s="20"/>
      <c r="O531" s="18">
        <f t="shared" si="229"/>
        <v>2849</v>
      </c>
      <c r="P531">
        <f t="shared" si="230"/>
        <v>1093</v>
      </c>
      <c r="Q531">
        <f t="shared" si="231"/>
        <v>11</v>
      </c>
      <c r="R531">
        <f t="shared" si="232"/>
        <v>514</v>
      </c>
      <c r="S531" s="21">
        <f t="shared" si="233"/>
        <v>1618</v>
      </c>
    </row>
    <row r="532" spans="2:19" ht="12.75">
      <c r="B532" t="s">
        <v>462</v>
      </c>
      <c r="C532" s="18">
        <v>1667</v>
      </c>
      <c r="D532">
        <v>550</v>
      </c>
      <c r="E532">
        <v>6</v>
      </c>
      <c r="F532">
        <v>300</v>
      </c>
      <c r="G532" s="21">
        <f t="shared" si="227"/>
        <v>856</v>
      </c>
      <c r="H532" s="20"/>
      <c r="I532" s="18">
        <v>313</v>
      </c>
      <c r="J532">
        <v>349</v>
      </c>
      <c r="K532">
        <v>1</v>
      </c>
      <c r="L532">
        <v>79</v>
      </c>
      <c r="M532" s="21">
        <f t="shared" si="228"/>
        <v>429</v>
      </c>
      <c r="N532" s="20"/>
      <c r="O532" s="18">
        <f t="shared" si="229"/>
        <v>1980</v>
      </c>
      <c r="P532">
        <f t="shared" si="230"/>
        <v>899</v>
      </c>
      <c r="Q532">
        <f t="shared" si="231"/>
        <v>7</v>
      </c>
      <c r="R532">
        <f t="shared" si="232"/>
        <v>379</v>
      </c>
      <c r="S532" s="21">
        <f t="shared" si="233"/>
        <v>1285</v>
      </c>
    </row>
    <row r="533" spans="2:19" ht="12.75">
      <c r="B533" t="s">
        <v>463</v>
      </c>
      <c r="C533" s="18">
        <v>688</v>
      </c>
      <c r="D533">
        <v>264</v>
      </c>
      <c r="E533">
        <v>7</v>
      </c>
      <c r="F533">
        <v>140</v>
      </c>
      <c r="G533" s="21">
        <f t="shared" si="227"/>
        <v>411</v>
      </c>
      <c r="H533" s="20"/>
      <c r="I533" s="18">
        <v>1158</v>
      </c>
      <c r="J533">
        <v>46</v>
      </c>
      <c r="K533">
        <v>0</v>
      </c>
      <c r="L533">
        <v>20</v>
      </c>
      <c r="M533" s="21">
        <f t="shared" si="228"/>
        <v>66</v>
      </c>
      <c r="N533" s="20"/>
      <c r="O533" s="18">
        <f t="shared" si="229"/>
        <v>1846</v>
      </c>
      <c r="P533">
        <f t="shared" si="230"/>
        <v>310</v>
      </c>
      <c r="Q533">
        <f t="shared" si="231"/>
        <v>7</v>
      </c>
      <c r="R533">
        <f t="shared" si="232"/>
        <v>160</v>
      </c>
      <c r="S533" s="21">
        <f t="shared" si="233"/>
        <v>477</v>
      </c>
    </row>
    <row r="534" spans="2:19" ht="12.75">
      <c r="B534" t="s">
        <v>464</v>
      </c>
      <c r="C534" s="18">
        <v>5874</v>
      </c>
      <c r="D534">
        <v>1755</v>
      </c>
      <c r="E534">
        <v>23</v>
      </c>
      <c r="F534">
        <v>1504</v>
      </c>
      <c r="G534" s="21">
        <f t="shared" si="227"/>
        <v>3282</v>
      </c>
      <c r="H534" s="20"/>
      <c r="I534" s="18">
        <v>769</v>
      </c>
      <c r="J534">
        <v>124</v>
      </c>
      <c r="K534">
        <v>1</v>
      </c>
      <c r="L534">
        <v>94</v>
      </c>
      <c r="M534" s="21">
        <f t="shared" si="228"/>
        <v>219</v>
      </c>
      <c r="N534" s="20"/>
      <c r="O534" s="18">
        <f t="shared" si="229"/>
        <v>6643</v>
      </c>
      <c r="P534">
        <f t="shared" si="230"/>
        <v>1879</v>
      </c>
      <c r="Q534">
        <f t="shared" si="231"/>
        <v>24</v>
      </c>
      <c r="R534">
        <f t="shared" si="232"/>
        <v>1598</v>
      </c>
      <c r="S534" s="21">
        <f t="shared" si="233"/>
        <v>3501</v>
      </c>
    </row>
    <row r="535" spans="2:19" ht="12.75">
      <c r="B535" t="s">
        <v>465</v>
      </c>
      <c r="C535" s="18">
        <v>14372</v>
      </c>
      <c r="D535">
        <v>5469</v>
      </c>
      <c r="E535">
        <v>36</v>
      </c>
      <c r="F535">
        <v>5389</v>
      </c>
      <c r="G535" s="21">
        <f t="shared" si="227"/>
        <v>10894</v>
      </c>
      <c r="H535" s="20"/>
      <c r="I535" s="18">
        <v>433</v>
      </c>
      <c r="J535">
        <v>33</v>
      </c>
      <c r="K535">
        <v>0</v>
      </c>
      <c r="L535">
        <v>69</v>
      </c>
      <c r="M535" s="21">
        <f t="shared" si="228"/>
        <v>102</v>
      </c>
      <c r="N535" s="20"/>
      <c r="O535" s="18">
        <f t="shared" si="229"/>
        <v>14805</v>
      </c>
      <c r="P535">
        <f t="shared" si="230"/>
        <v>5502</v>
      </c>
      <c r="Q535">
        <f t="shared" si="231"/>
        <v>36</v>
      </c>
      <c r="R535">
        <f t="shared" si="232"/>
        <v>5458</v>
      </c>
      <c r="S535" s="21">
        <f t="shared" si="233"/>
        <v>10996</v>
      </c>
    </row>
    <row r="536" spans="2:19" ht="12.75">
      <c r="B536" t="s">
        <v>466</v>
      </c>
      <c r="C536" s="18">
        <v>2635</v>
      </c>
      <c r="D536">
        <v>634</v>
      </c>
      <c r="E536">
        <v>5</v>
      </c>
      <c r="F536">
        <v>336</v>
      </c>
      <c r="G536" s="21">
        <f t="shared" si="227"/>
        <v>975</v>
      </c>
      <c r="H536" s="20"/>
      <c r="I536" s="18">
        <v>2284</v>
      </c>
      <c r="J536">
        <v>413</v>
      </c>
      <c r="K536">
        <v>2</v>
      </c>
      <c r="L536">
        <v>151</v>
      </c>
      <c r="M536" s="21">
        <f t="shared" si="228"/>
        <v>566</v>
      </c>
      <c r="N536" s="20"/>
      <c r="O536" s="18">
        <f t="shared" si="229"/>
        <v>4919</v>
      </c>
      <c r="P536">
        <f t="shared" si="230"/>
        <v>1047</v>
      </c>
      <c r="Q536">
        <f t="shared" si="231"/>
        <v>7</v>
      </c>
      <c r="R536">
        <f t="shared" si="232"/>
        <v>487</v>
      </c>
      <c r="S536" s="21">
        <f t="shared" si="233"/>
        <v>1541</v>
      </c>
    </row>
    <row r="537" spans="2:19" ht="12.75">
      <c r="B537" t="s">
        <v>467</v>
      </c>
      <c r="C537" s="18">
        <v>1296</v>
      </c>
      <c r="D537">
        <v>649</v>
      </c>
      <c r="E537">
        <v>8</v>
      </c>
      <c r="F537">
        <v>450</v>
      </c>
      <c r="G537" s="21">
        <f t="shared" si="227"/>
        <v>1107</v>
      </c>
      <c r="H537" s="20"/>
      <c r="I537" s="18">
        <v>179</v>
      </c>
      <c r="J537">
        <v>7</v>
      </c>
      <c r="K537">
        <v>0</v>
      </c>
      <c r="L537">
        <v>4</v>
      </c>
      <c r="M537" s="21">
        <f t="shared" si="228"/>
        <v>11</v>
      </c>
      <c r="N537" s="20"/>
      <c r="O537" s="18">
        <f t="shared" si="229"/>
        <v>1475</v>
      </c>
      <c r="P537">
        <f t="shared" si="230"/>
        <v>656</v>
      </c>
      <c r="Q537">
        <f t="shared" si="231"/>
        <v>8</v>
      </c>
      <c r="R537">
        <f t="shared" si="232"/>
        <v>454</v>
      </c>
      <c r="S537" s="21">
        <f t="shared" si="233"/>
        <v>1118</v>
      </c>
    </row>
    <row r="538" spans="2:19" ht="12.75">
      <c r="B538" t="s">
        <v>468</v>
      </c>
      <c r="C538" s="18">
        <v>1195</v>
      </c>
      <c r="D538">
        <v>500</v>
      </c>
      <c r="E538">
        <v>9</v>
      </c>
      <c r="F538">
        <v>280</v>
      </c>
      <c r="G538" s="21">
        <f t="shared" si="227"/>
        <v>789</v>
      </c>
      <c r="H538" s="20"/>
      <c r="I538" s="18">
        <v>175</v>
      </c>
      <c r="J538">
        <v>19</v>
      </c>
      <c r="K538">
        <v>0</v>
      </c>
      <c r="L538">
        <v>13</v>
      </c>
      <c r="M538" s="21">
        <f t="shared" si="228"/>
        <v>32</v>
      </c>
      <c r="N538" s="20"/>
      <c r="O538" s="18">
        <f t="shared" si="229"/>
        <v>1370</v>
      </c>
      <c r="P538">
        <f t="shared" si="230"/>
        <v>519</v>
      </c>
      <c r="Q538">
        <f t="shared" si="231"/>
        <v>9</v>
      </c>
      <c r="R538">
        <f t="shared" si="232"/>
        <v>293</v>
      </c>
      <c r="S538" s="21">
        <f t="shared" si="233"/>
        <v>821</v>
      </c>
    </row>
    <row r="539" spans="2:19" ht="12.75">
      <c r="B539" t="s">
        <v>469</v>
      </c>
      <c r="C539" s="18">
        <v>2380</v>
      </c>
      <c r="D539">
        <v>1183</v>
      </c>
      <c r="E539">
        <v>15</v>
      </c>
      <c r="F539">
        <v>734</v>
      </c>
      <c r="G539" s="21">
        <f t="shared" si="227"/>
        <v>1932</v>
      </c>
      <c r="H539" s="20"/>
      <c r="I539" s="18">
        <v>706</v>
      </c>
      <c r="J539">
        <v>27</v>
      </c>
      <c r="K539">
        <v>0</v>
      </c>
      <c r="L539">
        <v>37</v>
      </c>
      <c r="M539" s="21">
        <f t="shared" si="228"/>
        <v>64</v>
      </c>
      <c r="N539" s="20"/>
      <c r="O539" s="18">
        <f t="shared" si="229"/>
        <v>3086</v>
      </c>
      <c r="P539">
        <f t="shared" si="230"/>
        <v>1210</v>
      </c>
      <c r="Q539">
        <f t="shared" si="231"/>
        <v>15</v>
      </c>
      <c r="R539">
        <f t="shared" si="232"/>
        <v>771</v>
      </c>
      <c r="S539" s="21">
        <f t="shared" si="233"/>
        <v>1996</v>
      </c>
    </row>
    <row r="540" spans="2:19" ht="12.75">
      <c r="B540" t="s">
        <v>470</v>
      </c>
      <c r="C540" s="18">
        <v>1817</v>
      </c>
      <c r="D540">
        <v>921</v>
      </c>
      <c r="E540">
        <v>12</v>
      </c>
      <c r="F540">
        <v>518</v>
      </c>
      <c r="G540" s="21">
        <f t="shared" si="227"/>
        <v>1451</v>
      </c>
      <c r="H540" s="20"/>
      <c r="I540" s="18">
        <v>360</v>
      </c>
      <c r="J540">
        <v>48</v>
      </c>
      <c r="K540">
        <v>0</v>
      </c>
      <c r="L540">
        <v>0</v>
      </c>
      <c r="M540" s="21">
        <f t="shared" si="228"/>
        <v>48</v>
      </c>
      <c r="N540" s="20"/>
      <c r="O540" s="18">
        <f t="shared" si="229"/>
        <v>2177</v>
      </c>
      <c r="P540">
        <f t="shared" si="230"/>
        <v>969</v>
      </c>
      <c r="Q540">
        <f t="shared" si="231"/>
        <v>12</v>
      </c>
      <c r="R540">
        <f t="shared" si="232"/>
        <v>518</v>
      </c>
      <c r="S540" s="21">
        <f t="shared" si="233"/>
        <v>1499</v>
      </c>
    </row>
    <row r="541" spans="1:19" s="2" customFormat="1" ht="12.75">
      <c r="A541" s="22"/>
      <c r="B541" s="23" t="s">
        <v>25</v>
      </c>
      <c r="C541" s="24">
        <v>129228</v>
      </c>
      <c r="D541" s="25">
        <f>SUM(D513:D540)</f>
        <v>50713</v>
      </c>
      <c r="E541" s="25">
        <f>SUM(E513:E540)</f>
        <v>520</v>
      </c>
      <c r="F541" s="25">
        <f>SUM(F513:F540)</f>
        <v>28362</v>
      </c>
      <c r="G541" s="25">
        <f>SUM(G513:G540)</f>
        <v>79595</v>
      </c>
      <c r="H541" s="21"/>
      <c r="I541" s="24">
        <f>SUM(I513:I540)</f>
        <v>24472</v>
      </c>
      <c r="J541" s="25">
        <f>SUM(J513:J540)</f>
        <v>8088</v>
      </c>
      <c r="K541" s="25">
        <f>SUM(K513:K540)</f>
        <v>46</v>
      </c>
      <c r="L541" s="25">
        <f>SUM(L513:L540)</f>
        <v>3372</v>
      </c>
      <c r="M541" s="25">
        <f>SUM(M513:M540)</f>
        <v>11506</v>
      </c>
      <c r="N541" s="21"/>
      <c r="O541" s="24">
        <f t="shared" si="229"/>
        <v>153700</v>
      </c>
      <c r="P541" s="25">
        <f t="shared" si="230"/>
        <v>58801</v>
      </c>
      <c r="Q541" s="25">
        <f t="shared" si="231"/>
        <v>566</v>
      </c>
      <c r="R541" s="25">
        <f t="shared" si="232"/>
        <v>31734</v>
      </c>
      <c r="S541" s="25">
        <f t="shared" si="233"/>
        <v>91101</v>
      </c>
    </row>
    <row r="542" spans="1:19" ht="12.75">
      <c r="A542" s="1" t="s">
        <v>471</v>
      </c>
      <c r="C542" s="18"/>
      <c r="G542" s="21"/>
      <c r="H542" s="20"/>
      <c r="I542" s="18"/>
      <c r="M542" s="21"/>
      <c r="N542" s="20"/>
      <c r="O542" s="18"/>
      <c r="S542" s="21"/>
    </row>
    <row r="543" spans="2:19" ht="12.75">
      <c r="B543" t="s">
        <v>11</v>
      </c>
      <c r="C543" s="18">
        <v>4968</v>
      </c>
      <c r="D543">
        <v>1781</v>
      </c>
      <c r="E543">
        <v>26</v>
      </c>
      <c r="F543">
        <v>1690</v>
      </c>
      <c r="G543" s="21">
        <f aca="true" t="shared" si="234" ref="G543:G550">SUM(D543:F543)</f>
        <v>3497</v>
      </c>
      <c r="H543" s="20"/>
      <c r="I543" s="18">
        <v>2955</v>
      </c>
      <c r="J543">
        <v>9</v>
      </c>
      <c r="K543">
        <v>2</v>
      </c>
      <c r="L543">
        <v>44</v>
      </c>
      <c r="M543" s="21">
        <f aca="true" t="shared" si="235" ref="M543:M550">SUM(J543:L543)</f>
        <v>55</v>
      </c>
      <c r="N543" s="20"/>
      <c r="O543" s="18">
        <f aca="true" t="shared" si="236" ref="O543:O551">C543+I543</f>
        <v>7923</v>
      </c>
      <c r="P543">
        <f aca="true" t="shared" si="237" ref="P543:P551">D543+J543</f>
        <v>1790</v>
      </c>
      <c r="Q543">
        <f aca="true" t="shared" si="238" ref="Q543:Q551">E543+K543</f>
        <v>28</v>
      </c>
      <c r="R543">
        <f aca="true" t="shared" si="239" ref="R543:R551">F543+L543</f>
        <v>1734</v>
      </c>
      <c r="S543" s="21">
        <f aca="true" t="shared" si="240" ref="S543:S551">G543+M543</f>
        <v>3552</v>
      </c>
    </row>
    <row r="544" spans="2:19" ht="12.75">
      <c r="B544" t="s">
        <v>472</v>
      </c>
      <c r="C544" s="18">
        <v>542</v>
      </c>
      <c r="D544">
        <v>159</v>
      </c>
      <c r="E544">
        <v>3</v>
      </c>
      <c r="F544">
        <v>103</v>
      </c>
      <c r="G544" s="21">
        <f t="shared" si="234"/>
        <v>265</v>
      </c>
      <c r="H544" s="20"/>
      <c r="I544" s="18">
        <v>1337</v>
      </c>
      <c r="J544">
        <v>8</v>
      </c>
      <c r="K544">
        <v>1</v>
      </c>
      <c r="L544">
        <v>21</v>
      </c>
      <c r="M544" s="21">
        <f t="shared" si="235"/>
        <v>30</v>
      </c>
      <c r="N544" s="20"/>
      <c r="O544" s="18">
        <f t="shared" si="236"/>
        <v>1879</v>
      </c>
      <c r="P544">
        <f t="shared" si="237"/>
        <v>167</v>
      </c>
      <c r="Q544">
        <f t="shared" si="238"/>
        <v>4</v>
      </c>
      <c r="R544">
        <f t="shared" si="239"/>
        <v>124</v>
      </c>
      <c r="S544" s="21">
        <f t="shared" si="240"/>
        <v>295</v>
      </c>
    </row>
    <row r="545" spans="2:19" ht="12.75">
      <c r="B545" t="s">
        <v>473</v>
      </c>
      <c r="C545" s="18">
        <v>615</v>
      </c>
      <c r="D545">
        <v>101</v>
      </c>
      <c r="E545">
        <v>3</v>
      </c>
      <c r="F545">
        <v>79</v>
      </c>
      <c r="G545" s="21">
        <f t="shared" si="234"/>
        <v>183</v>
      </c>
      <c r="H545" s="20"/>
      <c r="I545" s="18">
        <v>268</v>
      </c>
      <c r="J545">
        <v>0</v>
      </c>
      <c r="K545">
        <v>0</v>
      </c>
      <c r="L545">
        <v>3</v>
      </c>
      <c r="M545" s="21">
        <f t="shared" si="235"/>
        <v>3</v>
      </c>
      <c r="N545" s="20"/>
      <c r="O545" s="18">
        <f t="shared" si="236"/>
        <v>883</v>
      </c>
      <c r="P545">
        <f t="shared" si="237"/>
        <v>101</v>
      </c>
      <c r="Q545">
        <f t="shared" si="238"/>
        <v>3</v>
      </c>
      <c r="R545">
        <f t="shared" si="239"/>
        <v>82</v>
      </c>
      <c r="S545" s="21">
        <f t="shared" si="240"/>
        <v>186</v>
      </c>
    </row>
    <row r="546" spans="2:19" ht="12.75">
      <c r="B546" t="s">
        <v>474</v>
      </c>
      <c r="C546" s="18">
        <v>522</v>
      </c>
      <c r="D546">
        <v>303</v>
      </c>
      <c r="E546">
        <v>3</v>
      </c>
      <c r="F546">
        <v>245</v>
      </c>
      <c r="G546" s="21">
        <f t="shared" si="234"/>
        <v>551</v>
      </c>
      <c r="H546" s="20"/>
      <c r="I546" s="18">
        <v>55</v>
      </c>
      <c r="J546">
        <v>0</v>
      </c>
      <c r="K546">
        <v>0</v>
      </c>
      <c r="L546">
        <v>0</v>
      </c>
      <c r="M546" s="21">
        <f t="shared" si="235"/>
        <v>0</v>
      </c>
      <c r="N546" s="20"/>
      <c r="O546" s="18">
        <f t="shared" si="236"/>
        <v>577</v>
      </c>
      <c r="P546">
        <f t="shared" si="237"/>
        <v>303</v>
      </c>
      <c r="Q546">
        <f t="shared" si="238"/>
        <v>3</v>
      </c>
      <c r="R546">
        <f t="shared" si="239"/>
        <v>245</v>
      </c>
      <c r="S546" s="21">
        <f t="shared" si="240"/>
        <v>551</v>
      </c>
    </row>
    <row r="547" spans="2:19" ht="12.75">
      <c r="B547" t="s">
        <v>475</v>
      </c>
      <c r="C547" s="18">
        <v>773</v>
      </c>
      <c r="D547">
        <v>421</v>
      </c>
      <c r="E547">
        <v>2</v>
      </c>
      <c r="F547">
        <v>298</v>
      </c>
      <c r="G547" s="21">
        <f t="shared" si="234"/>
        <v>721</v>
      </c>
      <c r="H547" s="20"/>
      <c r="I547" s="18">
        <v>126</v>
      </c>
      <c r="J547">
        <v>0</v>
      </c>
      <c r="K547">
        <v>0</v>
      </c>
      <c r="L547">
        <v>19</v>
      </c>
      <c r="M547" s="21">
        <f t="shared" si="235"/>
        <v>19</v>
      </c>
      <c r="N547" s="20"/>
      <c r="O547" s="18">
        <f t="shared" si="236"/>
        <v>899</v>
      </c>
      <c r="P547">
        <f t="shared" si="237"/>
        <v>421</v>
      </c>
      <c r="Q547">
        <f t="shared" si="238"/>
        <v>2</v>
      </c>
      <c r="R547">
        <f t="shared" si="239"/>
        <v>317</v>
      </c>
      <c r="S547" s="21">
        <f t="shared" si="240"/>
        <v>740</v>
      </c>
    </row>
    <row r="548" spans="2:19" ht="12.75">
      <c r="B548" t="s">
        <v>476</v>
      </c>
      <c r="C548" s="18">
        <v>382</v>
      </c>
      <c r="D548">
        <v>226</v>
      </c>
      <c r="E548">
        <v>1</v>
      </c>
      <c r="F548">
        <v>144</v>
      </c>
      <c r="G548" s="21">
        <f t="shared" si="234"/>
        <v>371</v>
      </c>
      <c r="H548" s="20"/>
      <c r="I548" s="18">
        <v>622</v>
      </c>
      <c r="J548">
        <v>2</v>
      </c>
      <c r="K548">
        <v>0</v>
      </c>
      <c r="L548">
        <v>14</v>
      </c>
      <c r="M548" s="21">
        <f t="shared" si="235"/>
        <v>16</v>
      </c>
      <c r="N548" s="20"/>
      <c r="O548" s="18">
        <f t="shared" si="236"/>
        <v>1004</v>
      </c>
      <c r="P548">
        <f t="shared" si="237"/>
        <v>228</v>
      </c>
      <c r="Q548">
        <f t="shared" si="238"/>
        <v>1</v>
      </c>
      <c r="R548">
        <f t="shared" si="239"/>
        <v>158</v>
      </c>
      <c r="S548" s="21">
        <f t="shared" si="240"/>
        <v>387</v>
      </c>
    </row>
    <row r="549" spans="2:19" ht="12.75">
      <c r="B549" t="s">
        <v>477</v>
      </c>
      <c r="C549" s="18">
        <v>200</v>
      </c>
      <c r="D549">
        <v>97</v>
      </c>
      <c r="E549">
        <v>1</v>
      </c>
      <c r="F549">
        <v>69</v>
      </c>
      <c r="G549" s="21">
        <f t="shared" si="234"/>
        <v>167</v>
      </c>
      <c r="H549" s="20"/>
      <c r="I549" s="18">
        <v>431</v>
      </c>
      <c r="J549">
        <v>4</v>
      </c>
      <c r="K549">
        <v>0</v>
      </c>
      <c r="L549">
        <v>12</v>
      </c>
      <c r="M549" s="21">
        <f t="shared" si="235"/>
        <v>16</v>
      </c>
      <c r="N549" s="20"/>
      <c r="O549" s="18">
        <f t="shared" si="236"/>
        <v>631</v>
      </c>
      <c r="P549">
        <f t="shared" si="237"/>
        <v>101</v>
      </c>
      <c r="Q549">
        <f t="shared" si="238"/>
        <v>1</v>
      </c>
      <c r="R549">
        <f t="shared" si="239"/>
        <v>81</v>
      </c>
      <c r="S549" s="21">
        <f t="shared" si="240"/>
        <v>183</v>
      </c>
    </row>
    <row r="550" spans="2:19" ht="12.75">
      <c r="B550" t="s">
        <v>478</v>
      </c>
      <c r="C550" s="18">
        <v>88</v>
      </c>
      <c r="D550">
        <v>79</v>
      </c>
      <c r="E550">
        <v>0</v>
      </c>
      <c r="F550">
        <v>71</v>
      </c>
      <c r="G550" s="21">
        <f t="shared" si="234"/>
        <v>150</v>
      </c>
      <c r="H550" s="20"/>
      <c r="I550" s="18">
        <v>501</v>
      </c>
      <c r="J550">
        <v>15</v>
      </c>
      <c r="K550">
        <v>0</v>
      </c>
      <c r="L550">
        <v>43</v>
      </c>
      <c r="M550" s="21">
        <f t="shared" si="235"/>
        <v>58</v>
      </c>
      <c r="N550" s="20"/>
      <c r="O550" s="18">
        <f t="shared" si="236"/>
        <v>589</v>
      </c>
      <c r="P550">
        <f t="shared" si="237"/>
        <v>94</v>
      </c>
      <c r="Q550">
        <f t="shared" si="238"/>
        <v>0</v>
      </c>
      <c r="R550">
        <f t="shared" si="239"/>
        <v>114</v>
      </c>
      <c r="S550" s="21">
        <f t="shared" si="240"/>
        <v>208</v>
      </c>
    </row>
    <row r="551" spans="1:19" s="2" customFormat="1" ht="12.75">
      <c r="A551" s="22"/>
      <c r="B551" s="23" t="s">
        <v>25</v>
      </c>
      <c r="C551" s="24">
        <v>8090</v>
      </c>
      <c r="D551" s="25">
        <f>SUM(D543:D550)</f>
        <v>3167</v>
      </c>
      <c r="E551" s="25">
        <f>SUM(E543:E550)</f>
        <v>39</v>
      </c>
      <c r="F551" s="25">
        <f>SUM(F543:F550)</f>
        <v>2699</v>
      </c>
      <c r="G551" s="25">
        <f>SUM(G543:G550)</f>
        <v>5905</v>
      </c>
      <c r="H551" s="21"/>
      <c r="I551" s="24">
        <f>SUM(I543:I550)</f>
        <v>6295</v>
      </c>
      <c r="J551" s="25">
        <f>SUM(J543:J550)</f>
        <v>38</v>
      </c>
      <c r="K551" s="25">
        <f>SUM(K543:K550)</f>
        <v>3</v>
      </c>
      <c r="L551" s="25">
        <f>SUM(L543:L550)</f>
        <v>156</v>
      </c>
      <c r="M551" s="25">
        <f>SUM(M543:M550)</f>
        <v>197</v>
      </c>
      <c r="N551" s="21"/>
      <c r="O551" s="24">
        <f t="shared" si="236"/>
        <v>14385</v>
      </c>
      <c r="P551" s="25">
        <f t="shared" si="237"/>
        <v>3205</v>
      </c>
      <c r="Q551" s="25">
        <f t="shared" si="238"/>
        <v>42</v>
      </c>
      <c r="R551" s="25">
        <f t="shared" si="239"/>
        <v>2855</v>
      </c>
      <c r="S551" s="25">
        <f t="shared" si="240"/>
        <v>6102</v>
      </c>
    </row>
    <row r="552" spans="1:19" ht="12.75">
      <c r="A552" s="1" t="s">
        <v>479</v>
      </c>
      <c r="C552" s="18"/>
      <c r="G552" s="21"/>
      <c r="H552" s="20"/>
      <c r="I552" s="18"/>
      <c r="M552" s="21"/>
      <c r="N552" s="20"/>
      <c r="O552" s="18"/>
      <c r="S552" s="21"/>
    </row>
    <row r="553" spans="2:19" ht="12.75">
      <c r="B553" t="s">
        <v>11</v>
      </c>
      <c r="C553" s="18">
        <v>4122</v>
      </c>
      <c r="D553">
        <v>2285</v>
      </c>
      <c r="E553">
        <v>53</v>
      </c>
      <c r="F553">
        <v>1705</v>
      </c>
      <c r="G553" s="21">
        <f aca="true" t="shared" si="241" ref="G553:G572">SUM(D553:F553)</f>
        <v>4043</v>
      </c>
      <c r="H553" s="20"/>
      <c r="I553" s="18">
        <v>2201</v>
      </c>
      <c r="J553">
        <v>17</v>
      </c>
      <c r="K553">
        <v>7</v>
      </c>
      <c r="L553">
        <v>94</v>
      </c>
      <c r="M553" s="21">
        <f aca="true" t="shared" si="242" ref="M553:M572">SUM(J553:L553)</f>
        <v>118</v>
      </c>
      <c r="N553" s="20"/>
      <c r="O553" s="18">
        <f aca="true" t="shared" si="243" ref="O553:O573">C553+I553</f>
        <v>6323</v>
      </c>
      <c r="P553">
        <f aca="true" t="shared" si="244" ref="P553:P573">D553+J553</f>
        <v>2302</v>
      </c>
      <c r="Q553">
        <f aca="true" t="shared" si="245" ref="Q553:Q573">E553+K553</f>
        <v>60</v>
      </c>
      <c r="R553">
        <f aca="true" t="shared" si="246" ref="R553:R573">F553+L553</f>
        <v>1799</v>
      </c>
      <c r="S553" s="21">
        <f aca="true" t="shared" si="247" ref="S553:S573">G553+M553</f>
        <v>4161</v>
      </c>
    </row>
    <row r="554" spans="2:19" ht="12.75">
      <c r="B554" t="s">
        <v>480</v>
      </c>
      <c r="C554" s="18">
        <v>133</v>
      </c>
      <c r="D554">
        <v>120</v>
      </c>
      <c r="E554">
        <v>3</v>
      </c>
      <c r="F554">
        <v>57</v>
      </c>
      <c r="G554" s="21">
        <f t="shared" si="241"/>
        <v>180</v>
      </c>
      <c r="H554" s="20"/>
      <c r="I554" s="18">
        <v>45</v>
      </c>
      <c r="J554">
        <v>0</v>
      </c>
      <c r="K554">
        <v>0</v>
      </c>
      <c r="L554">
        <v>0</v>
      </c>
      <c r="M554" s="21">
        <f t="shared" si="242"/>
        <v>0</v>
      </c>
      <c r="N554" s="20"/>
      <c r="O554" s="18">
        <f t="shared" si="243"/>
        <v>178</v>
      </c>
      <c r="P554">
        <f t="shared" si="244"/>
        <v>120</v>
      </c>
      <c r="Q554">
        <f t="shared" si="245"/>
        <v>3</v>
      </c>
      <c r="R554">
        <f t="shared" si="246"/>
        <v>57</v>
      </c>
      <c r="S554" s="21">
        <f t="shared" si="247"/>
        <v>180</v>
      </c>
    </row>
    <row r="555" spans="2:19" ht="12.75">
      <c r="B555" t="s">
        <v>481</v>
      </c>
      <c r="C555" s="18">
        <v>473</v>
      </c>
      <c r="D555">
        <v>550</v>
      </c>
      <c r="E555">
        <v>13</v>
      </c>
      <c r="F555">
        <v>356</v>
      </c>
      <c r="G555" s="21">
        <f t="shared" si="241"/>
        <v>919</v>
      </c>
      <c r="H555" s="20"/>
      <c r="I555" s="18">
        <v>243</v>
      </c>
      <c r="J555">
        <v>2</v>
      </c>
      <c r="K555">
        <v>0</v>
      </c>
      <c r="L555">
        <v>2</v>
      </c>
      <c r="M555" s="21">
        <f t="shared" si="242"/>
        <v>4</v>
      </c>
      <c r="N555" s="20"/>
      <c r="O555" s="18">
        <f t="shared" si="243"/>
        <v>716</v>
      </c>
      <c r="P555">
        <f t="shared" si="244"/>
        <v>552</v>
      </c>
      <c r="Q555">
        <f t="shared" si="245"/>
        <v>13</v>
      </c>
      <c r="R555">
        <f t="shared" si="246"/>
        <v>358</v>
      </c>
      <c r="S555" s="21">
        <f t="shared" si="247"/>
        <v>923</v>
      </c>
    </row>
    <row r="556" spans="2:19" ht="12.75">
      <c r="B556" t="s">
        <v>482</v>
      </c>
      <c r="C556" s="18">
        <v>386</v>
      </c>
      <c r="D556">
        <v>286</v>
      </c>
      <c r="E556">
        <v>8</v>
      </c>
      <c r="F556">
        <v>153</v>
      </c>
      <c r="G556" s="21">
        <f t="shared" si="241"/>
        <v>447</v>
      </c>
      <c r="H556" s="20"/>
      <c r="I556" s="18">
        <v>621</v>
      </c>
      <c r="J556">
        <v>9</v>
      </c>
      <c r="K556">
        <v>1</v>
      </c>
      <c r="L556">
        <v>26</v>
      </c>
      <c r="M556" s="21">
        <f t="shared" si="242"/>
        <v>36</v>
      </c>
      <c r="N556" s="20"/>
      <c r="O556" s="18">
        <f t="shared" si="243"/>
        <v>1007</v>
      </c>
      <c r="P556">
        <f t="shared" si="244"/>
        <v>295</v>
      </c>
      <c r="Q556">
        <f t="shared" si="245"/>
        <v>9</v>
      </c>
      <c r="R556">
        <f t="shared" si="246"/>
        <v>179</v>
      </c>
      <c r="S556" s="21">
        <f t="shared" si="247"/>
        <v>483</v>
      </c>
    </row>
    <row r="557" spans="2:19" ht="12.75">
      <c r="B557" t="s">
        <v>265</v>
      </c>
      <c r="C557" s="18">
        <v>314</v>
      </c>
      <c r="D557">
        <v>300</v>
      </c>
      <c r="E557">
        <v>3</v>
      </c>
      <c r="F557">
        <v>149</v>
      </c>
      <c r="G557" s="21">
        <f t="shared" si="241"/>
        <v>452</v>
      </c>
      <c r="H557" s="20"/>
      <c r="I557" s="18">
        <v>161</v>
      </c>
      <c r="J557">
        <v>1</v>
      </c>
      <c r="K557">
        <v>0</v>
      </c>
      <c r="L557">
        <v>7</v>
      </c>
      <c r="M557" s="21">
        <f t="shared" si="242"/>
        <v>8</v>
      </c>
      <c r="N557" s="20"/>
      <c r="O557" s="18">
        <f t="shared" si="243"/>
        <v>475</v>
      </c>
      <c r="P557">
        <f t="shared" si="244"/>
        <v>301</v>
      </c>
      <c r="Q557">
        <f t="shared" si="245"/>
        <v>3</v>
      </c>
      <c r="R557">
        <f t="shared" si="246"/>
        <v>156</v>
      </c>
      <c r="S557" s="21">
        <f t="shared" si="247"/>
        <v>460</v>
      </c>
    </row>
    <row r="558" spans="2:19" ht="12.75">
      <c r="B558" t="s">
        <v>483</v>
      </c>
      <c r="C558" s="18">
        <v>513</v>
      </c>
      <c r="D558">
        <v>399</v>
      </c>
      <c r="E558">
        <v>7</v>
      </c>
      <c r="F558">
        <v>209</v>
      </c>
      <c r="G558" s="21">
        <f t="shared" si="241"/>
        <v>615</v>
      </c>
      <c r="H558" s="20"/>
      <c r="I558" s="18">
        <v>287</v>
      </c>
      <c r="J558">
        <v>0</v>
      </c>
      <c r="K558">
        <v>0</v>
      </c>
      <c r="L558">
        <v>9</v>
      </c>
      <c r="M558" s="21">
        <f t="shared" si="242"/>
        <v>9</v>
      </c>
      <c r="N558" s="20"/>
      <c r="O558" s="18">
        <f t="shared" si="243"/>
        <v>800</v>
      </c>
      <c r="P558">
        <f t="shared" si="244"/>
        <v>399</v>
      </c>
      <c r="Q558">
        <f t="shared" si="245"/>
        <v>7</v>
      </c>
      <c r="R558">
        <f t="shared" si="246"/>
        <v>218</v>
      </c>
      <c r="S558" s="21">
        <f t="shared" si="247"/>
        <v>624</v>
      </c>
    </row>
    <row r="559" spans="2:19" ht="12.75">
      <c r="B559" t="s">
        <v>484</v>
      </c>
      <c r="C559" s="18">
        <v>349</v>
      </c>
      <c r="D559">
        <v>181</v>
      </c>
      <c r="E559">
        <v>5</v>
      </c>
      <c r="F559">
        <v>105</v>
      </c>
      <c r="G559" s="21">
        <f t="shared" si="241"/>
        <v>291</v>
      </c>
      <c r="H559" s="20"/>
      <c r="I559" s="18">
        <v>548</v>
      </c>
      <c r="J559">
        <v>2</v>
      </c>
      <c r="K559">
        <v>0</v>
      </c>
      <c r="L559">
        <v>2</v>
      </c>
      <c r="M559" s="21">
        <f t="shared" si="242"/>
        <v>4</v>
      </c>
      <c r="N559" s="20"/>
      <c r="O559" s="18">
        <f t="shared" si="243"/>
        <v>897</v>
      </c>
      <c r="P559">
        <f t="shared" si="244"/>
        <v>183</v>
      </c>
      <c r="Q559">
        <f t="shared" si="245"/>
        <v>5</v>
      </c>
      <c r="R559">
        <f t="shared" si="246"/>
        <v>107</v>
      </c>
      <c r="S559" s="21">
        <f t="shared" si="247"/>
        <v>295</v>
      </c>
    </row>
    <row r="560" spans="2:19" ht="12.75">
      <c r="B560" t="s">
        <v>485</v>
      </c>
      <c r="C560" s="18">
        <v>367</v>
      </c>
      <c r="D560">
        <v>290</v>
      </c>
      <c r="E560">
        <v>8</v>
      </c>
      <c r="F560">
        <v>180</v>
      </c>
      <c r="G560" s="21">
        <f t="shared" si="241"/>
        <v>478</v>
      </c>
      <c r="H560" s="20"/>
      <c r="I560" s="18">
        <v>412</v>
      </c>
      <c r="J560">
        <v>5</v>
      </c>
      <c r="K560">
        <v>1</v>
      </c>
      <c r="L560">
        <v>15</v>
      </c>
      <c r="M560" s="21">
        <f t="shared" si="242"/>
        <v>21</v>
      </c>
      <c r="N560" s="20"/>
      <c r="O560" s="18">
        <f t="shared" si="243"/>
        <v>779</v>
      </c>
      <c r="P560">
        <f t="shared" si="244"/>
        <v>295</v>
      </c>
      <c r="Q560">
        <f t="shared" si="245"/>
        <v>9</v>
      </c>
      <c r="R560">
        <f t="shared" si="246"/>
        <v>195</v>
      </c>
      <c r="S560" s="21">
        <f t="shared" si="247"/>
        <v>499</v>
      </c>
    </row>
    <row r="561" spans="2:19" ht="12.75">
      <c r="B561" t="s">
        <v>486</v>
      </c>
      <c r="C561" s="18">
        <v>534</v>
      </c>
      <c r="D561">
        <v>444</v>
      </c>
      <c r="E561">
        <v>9</v>
      </c>
      <c r="F561">
        <v>235</v>
      </c>
      <c r="G561" s="21">
        <f t="shared" si="241"/>
        <v>688</v>
      </c>
      <c r="H561" s="20"/>
      <c r="I561" s="18">
        <v>582</v>
      </c>
      <c r="J561">
        <v>6</v>
      </c>
      <c r="K561">
        <v>0</v>
      </c>
      <c r="L561">
        <v>17</v>
      </c>
      <c r="M561" s="21">
        <f t="shared" si="242"/>
        <v>23</v>
      </c>
      <c r="N561" s="20"/>
      <c r="O561" s="18">
        <f t="shared" si="243"/>
        <v>1116</v>
      </c>
      <c r="P561">
        <f t="shared" si="244"/>
        <v>450</v>
      </c>
      <c r="Q561">
        <f t="shared" si="245"/>
        <v>9</v>
      </c>
      <c r="R561">
        <f t="shared" si="246"/>
        <v>252</v>
      </c>
      <c r="S561" s="21">
        <f t="shared" si="247"/>
        <v>711</v>
      </c>
    </row>
    <row r="562" spans="2:19" ht="12.75">
      <c r="B562" t="s">
        <v>487</v>
      </c>
      <c r="C562" s="18">
        <v>738</v>
      </c>
      <c r="D562">
        <v>571</v>
      </c>
      <c r="E562">
        <v>11</v>
      </c>
      <c r="F562">
        <v>364</v>
      </c>
      <c r="G562" s="21">
        <f t="shared" si="241"/>
        <v>946</v>
      </c>
      <c r="H562" s="20"/>
      <c r="I562" s="18">
        <v>728</v>
      </c>
      <c r="J562">
        <v>1</v>
      </c>
      <c r="K562">
        <v>0</v>
      </c>
      <c r="L562">
        <v>1</v>
      </c>
      <c r="M562" s="21">
        <f t="shared" si="242"/>
        <v>2</v>
      </c>
      <c r="N562" s="20"/>
      <c r="O562" s="18">
        <f t="shared" si="243"/>
        <v>1466</v>
      </c>
      <c r="P562">
        <f t="shared" si="244"/>
        <v>572</v>
      </c>
      <c r="Q562">
        <f t="shared" si="245"/>
        <v>11</v>
      </c>
      <c r="R562">
        <f t="shared" si="246"/>
        <v>365</v>
      </c>
      <c r="S562" s="21">
        <f t="shared" si="247"/>
        <v>948</v>
      </c>
    </row>
    <row r="563" spans="2:19" ht="12.75">
      <c r="B563" t="s">
        <v>488</v>
      </c>
      <c r="C563" s="18">
        <v>189</v>
      </c>
      <c r="D563">
        <v>117</v>
      </c>
      <c r="E563">
        <v>4</v>
      </c>
      <c r="F563">
        <v>104</v>
      </c>
      <c r="G563" s="21">
        <f t="shared" si="241"/>
        <v>225</v>
      </c>
      <c r="H563" s="20"/>
      <c r="I563" s="18">
        <v>368</v>
      </c>
      <c r="J563">
        <v>0</v>
      </c>
      <c r="K563">
        <v>1</v>
      </c>
      <c r="L563">
        <v>5</v>
      </c>
      <c r="M563" s="21">
        <f t="shared" si="242"/>
        <v>6</v>
      </c>
      <c r="N563" s="20"/>
      <c r="O563" s="18">
        <f t="shared" si="243"/>
        <v>557</v>
      </c>
      <c r="P563">
        <f t="shared" si="244"/>
        <v>117</v>
      </c>
      <c r="Q563">
        <f t="shared" si="245"/>
        <v>5</v>
      </c>
      <c r="R563">
        <f t="shared" si="246"/>
        <v>109</v>
      </c>
      <c r="S563" s="21">
        <f t="shared" si="247"/>
        <v>231</v>
      </c>
    </row>
    <row r="564" spans="2:19" ht="12.75">
      <c r="B564" t="s">
        <v>489</v>
      </c>
      <c r="C564" s="18">
        <v>1284</v>
      </c>
      <c r="D564">
        <v>962</v>
      </c>
      <c r="E564">
        <v>19</v>
      </c>
      <c r="F564">
        <v>521</v>
      </c>
      <c r="G564" s="21">
        <f t="shared" si="241"/>
        <v>1502</v>
      </c>
      <c r="H564" s="20"/>
      <c r="I564" s="18">
        <v>851</v>
      </c>
      <c r="J564">
        <v>11</v>
      </c>
      <c r="K564">
        <v>0</v>
      </c>
      <c r="L564">
        <v>26</v>
      </c>
      <c r="M564" s="21">
        <f t="shared" si="242"/>
        <v>37</v>
      </c>
      <c r="N564" s="20"/>
      <c r="O564" s="18">
        <f t="shared" si="243"/>
        <v>2135</v>
      </c>
      <c r="P564">
        <f t="shared" si="244"/>
        <v>973</v>
      </c>
      <c r="Q564">
        <f t="shared" si="245"/>
        <v>19</v>
      </c>
      <c r="R564">
        <f t="shared" si="246"/>
        <v>547</v>
      </c>
      <c r="S564" s="21">
        <f t="shared" si="247"/>
        <v>1539</v>
      </c>
    </row>
    <row r="565" spans="2:19" ht="12.75">
      <c r="B565" t="s">
        <v>490</v>
      </c>
      <c r="C565" s="18">
        <v>1808</v>
      </c>
      <c r="D565">
        <v>1762</v>
      </c>
      <c r="E565">
        <v>27</v>
      </c>
      <c r="F565">
        <v>906</v>
      </c>
      <c r="G565" s="21">
        <f t="shared" si="241"/>
        <v>2695</v>
      </c>
      <c r="H565" s="20"/>
      <c r="I565" s="18">
        <v>338</v>
      </c>
      <c r="J565">
        <v>6</v>
      </c>
      <c r="K565">
        <v>0</v>
      </c>
      <c r="L565">
        <v>10</v>
      </c>
      <c r="M565" s="21">
        <f t="shared" si="242"/>
        <v>16</v>
      </c>
      <c r="N565" s="20"/>
      <c r="O565" s="18">
        <f t="shared" si="243"/>
        <v>2146</v>
      </c>
      <c r="P565">
        <f t="shared" si="244"/>
        <v>1768</v>
      </c>
      <c r="Q565">
        <f t="shared" si="245"/>
        <v>27</v>
      </c>
      <c r="R565">
        <f t="shared" si="246"/>
        <v>916</v>
      </c>
      <c r="S565" s="21">
        <f t="shared" si="247"/>
        <v>2711</v>
      </c>
    </row>
    <row r="566" spans="2:19" ht="12.75">
      <c r="B566" t="s">
        <v>491</v>
      </c>
      <c r="C566" s="18">
        <v>335</v>
      </c>
      <c r="D566">
        <v>115</v>
      </c>
      <c r="E566">
        <v>1</v>
      </c>
      <c r="F566">
        <v>66</v>
      </c>
      <c r="G566" s="21">
        <f t="shared" si="241"/>
        <v>182</v>
      </c>
      <c r="H566" s="20"/>
      <c r="I566" s="18">
        <v>690</v>
      </c>
      <c r="J566">
        <v>1</v>
      </c>
      <c r="K566">
        <v>0</v>
      </c>
      <c r="L566">
        <v>10</v>
      </c>
      <c r="M566" s="21">
        <f t="shared" si="242"/>
        <v>11</v>
      </c>
      <c r="N566" s="20"/>
      <c r="O566" s="18">
        <f t="shared" si="243"/>
        <v>1025</v>
      </c>
      <c r="P566">
        <f t="shared" si="244"/>
        <v>116</v>
      </c>
      <c r="Q566">
        <f t="shared" si="245"/>
        <v>1</v>
      </c>
      <c r="R566">
        <f t="shared" si="246"/>
        <v>76</v>
      </c>
      <c r="S566" s="21">
        <f t="shared" si="247"/>
        <v>193</v>
      </c>
    </row>
    <row r="567" spans="2:19" ht="12.75">
      <c r="B567" t="s">
        <v>492</v>
      </c>
      <c r="C567" s="18">
        <v>104</v>
      </c>
      <c r="D567">
        <v>95</v>
      </c>
      <c r="E567">
        <v>1</v>
      </c>
      <c r="F567">
        <v>40</v>
      </c>
      <c r="G567" s="21">
        <f t="shared" si="241"/>
        <v>136</v>
      </c>
      <c r="H567" s="20"/>
      <c r="I567" s="18">
        <v>320</v>
      </c>
      <c r="J567">
        <v>2</v>
      </c>
      <c r="K567">
        <v>1</v>
      </c>
      <c r="L567">
        <v>7</v>
      </c>
      <c r="M567" s="21">
        <f t="shared" si="242"/>
        <v>10</v>
      </c>
      <c r="N567" s="20"/>
      <c r="O567" s="18">
        <f t="shared" si="243"/>
        <v>424</v>
      </c>
      <c r="P567">
        <f t="shared" si="244"/>
        <v>97</v>
      </c>
      <c r="Q567">
        <f t="shared" si="245"/>
        <v>2</v>
      </c>
      <c r="R567">
        <f t="shared" si="246"/>
        <v>47</v>
      </c>
      <c r="S567" s="21">
        <f t="shared" si="247"/>
        <v>146</v>
      </c>
    </row>
    <row r="568" spans="2:19" ht="12.75">
      <c r="B568" t="s">
        <v>493</v>
      </c>
      <c r="C568" s="18">
        <v>90</v>
      </c>
      <c r="D568">
        <v>113</v>
      </c>
      <c r="E568">
        <v>1</v>
      </c>
      <c r="F568">
        <v>30</v>
      </c>
      <c r="G568" s="21">
        <f t="shared" si="241"/>
        <v>144</v>
      </c>
      <c r="H568" s="20"/>
      <c r="I568" s="18">
        <v>68</v>
      </c>
      <c r="J568">
        <v>1</v>
      </c>
      <c r="K568">
        <v>0</v>
      </c>
      <c r="L568">
        <v>1</v>
      </c>
      <c r="M568" s="21">
        <f t="shared" si="242"/>
        <v>2</v>
      </c>
      <c r="N568" s="20"/>
      <c r="O568" s="18">
        <f t="shared" si="243"/>
        <v>158</v>
      </c>
      <c r="P568">
        <f t="shared" si="244"/>
        <v>114</v>
      </c>
      <c r="Q568">
        <f t="shared" si="245"/>
        <v>1</v>
      </c>
      <c r="R568">
        <f t="shared" si="246"/>
        <v>31</v>
      </c>
      <c r="S568" s="21">
        <f t="shared" si="247"/>
        <v>146</v>
      </c>
    </row>
    <row r="569" spans="2:19" ht="12.75">
      <c r="B569" t="s">
        <v>494</v>
      </c>
      <c r="C569" s="18">
        <v>98</v>
      </c>
      <c r="D569">
        <v>72</v>
      </c>
      <c r="E569">
        <v>2</v>
      </c>
      <c r="F569">
        <v>52</v>
      </c>
      <c r="G569" s="21">
        <f t="shared" si="241"/>
        <v>126</v>
      </c>
      <c r="H569" s="20"/>
      <c r="I569" s="18">
        <v>310</v>
      </c>
      <c r="J569">
        <v>2</v>
      </c>
      <c r="K569">
        <v>0</v>
      </c>
      <c r="L569">
        <v>16</v>
      </c>
      <c r="M569" s="21">
        <f t="shared" si="242"/>
        <v>18</v>
      </c>
      <c r="N569" s="20"/>
      <c r="O569" s="18">
        <f t="shared" si="243"/>
        <v>408</v>
      </c>
      <c r="P569">
        <f t="shared" si="244"/>
        <v>74</v>
      </c>
      <c r="Q569">
        <f t="shared" si="245"/>
        <v>2</v>
      </c>
      <c r="R569">
        <f t="shared" si="246"/>
        <v>68</v>
      </c>
      <c r="S569" s="21">
        <f t="shared" si="247"/>
        <v>144</v>
      </c>
    </row>
    <row r="570" spans="2:19" ht="12.75">
      <c r="B570" t="s">
        <v>495</v>
      </c>
      <c r="C570" s="18">
        <v>125</v>
      </c>
      <c r="D570">
        <v>77</v>
      </c>
      <c r="E570">
        <v>2</v>
      </c>
      <c r="F570">
        <v>52</v>
      </c>
      <c r="G570" s="21">
        <f t="shared" si="241"/>
        <v>131</v>
      </c>
      <c r="H570" s="20"/>
      <c r="I570" s="18">
        <v>100</v>
      </c>
      <c r="J570">
        <v>0</v>
      </c>
      <c r="K570">
        <v>0</v>
      </c>
      <c r="L570">
        <v>0</v>
      </c>
      <c r="M570" s="21">
        <f t="shared" si="242"/>
        <v>0</v>
      </c>
      <c r="N570" s="20"/>
      <c r="O570" s="18">
        <f t="shared" si="243"/>
        <v>225</v>
      </c>
      <c r="P570">
        <f t="shared" si="244"/>
        <v>77</v>
      </c>
      <c r="Q570">
        <f t="shared" si="245"/>
        <v>2</v>
      </c>
      <c r="R570">
        <f t="shared" si="246"/>
        <v>52</v>
      </c>
      <c r="S570" s="21">
        <f t="shared" si="247"/>
        <v>131</v>
      </c>
    </row>
    <row r="571" spans="2:19" ht="12.75">
      <c r="B571" t="s">
        <v>496</v>
      </c>
      <c r="C571" s="18">
        <v>463</v>
      </c>
      <c r="D571">
        <v>89</v>
      </c>
      <c r="E571">
        <v>4</v>
      </c>
      <c r="F571">
        <v>54</v>
      </c>
      <c r="G571" s="21">
        <f t="shared" si="241"/>
        <v>147</v>
      </c>
      <c r="H571" s="20"/>
      <c r="I571" s="18">
        <v>1595</v>
      </c>
      <c r="J571">
        <v>4</v>
      </c>
      <c r="K571">
        <v>2</v>
      </c>
      <c r="L571">
        <v>4</v>
      </c>
      <c r="M571" s="21">
        <f t="shared" si="242"/>
        <v>10</v>
      </c>
      <c r="N571" s="20"/>
      <c r="O571" s="18">
        <f t="shared" si="243"/>
        <v>2058</v>
      </c>
      <c r="P571">
        <f t="shared" si="244"/>
        <v>93</v>
      </c>
      <c r="Q571">
        <f t="shared" si="245"/>
        <v>6</v>
      </c>
      <c r="R571">
        <f t="shared" si="246"/>
        <v>58</v>
      </c>
      <c r="S571" s="21">
        <f t="shared" si="247"/>
        <v>157</v>
      </c>
    </row>
    <row r="572" spans="2:19" ht="12.75">
      <c r="B572" t="s">
        <v>497</v>
      </c>
      <c r="C572" s="18">
        <v>458</v>
      </c>
      <c r="D572">
        <v>82</v>
      </c>
      <c r="E572">
        <v>0</v>
      </c>
      <c r="F572">
        <v>47</v>
      </c>
      <c r="G572" s="21">
        <f t="shared" si="241"/>
        <v>129</v>
      </c>
      <c r="H572" s="20"/>
      <c r="I572" s="18">
        <v>675</v>
      </c>
      <c r="J572">
        <v>3</v>
      </c>
      <c r="K572">
        <v>1</v>
      </c>
      <c r="L572">
        <v>4</v>
      </c>
      <c r="M572" s="21">
        <f t="shared" si="242"/>
        <v>8</v>
      </c>
      <c r="N572" s="20"/>
      <c r="O572" s="18">
        <f t="shared" si="243"/>
        <v>1133</v>
      </c>
      <c r="P572">
        <f t="shared" si="244"/>
        <v>85</v>
      </c>
      <c r="Q572">
        <f t="shared" si="245"/>
        <v>1</v>
      </c>
      <c r="R572">
        <f t="shared" si="246"/>
        <v>51</v>
      </c>
      <c r="S572" s="21">
        <f t="shared" si="247"/>
        <v>137</v>
      </c>
    </row>
    <row r="573" spans="1:19" s="2" customFormat="1" ht="12.75">
      <c r="A573" s="22"/>
      <c r="B573" s="23" t="s">
        <v>25</v>
      </c>
      <c r="C573" s="24">
        <v>12883</v>
      </c>
      <c r="D573" s="25">
        <f>SUM(D553:D572)</f>
        <v>8910</v>
      </c>
      <c r="E573" s="25">
        <f>SUM(E553:E572)</f>
        <v>181</v>
      </c>
      <c r="F573" s="25">
        <f>SUM(F553:F572)</f>
        <v>5385</v>
      </c>
      <c r="G573" s="25">
        <f>SUM(G553:G572)</f>
        <v>14476</v>
      </c>
      <c r="H573" s="21"/>
      <c r="I573" s="24">
        <f>SUM(I553:I572)</f>
        <v>11143</v>
      </c>
      <c r="J573" s="25">
        <f>SUM(J553:J572)</f>
        <v>73</v>
      </c>
      <c r="K573" s="25">
        <f>SUM(K553:K572)</f>
        <v>14</v>
      </c>
      <c r="L573" s="25">
        <f>SUM(L553:L572)</f>
        <v>256</v>
      </c>
      <c r="M573" s="25">
        <f>SUM(M553:M572)</f>
        <v>343</v>
      </c>
      <c r="N573" s="21"/>
      <c r="O573" s="24">
        <f t="shared" si="243"/>
        <v>24026</v>
      </c>
      <c r="P573" s="25">
        <f t="shared" si="244"/>
        <v>8983</v>
      </c>
      <c r="Q573" s="25">
        <f t="shared" si="245"/>
        <v>195</v>
      </c>
      <c r="R573" s="25">
        <f t="shared" si="246"/>
        <v>5641</v>
      </c>
      <c r="S573" s="25">
        <f t="shared" si="247"/>
        <v>14819</v>
      </c>
    </row>
    <row r="574" spans="1:19" ht="12.75">
      <c r="A574" s="1" t="s">
        <v>498</v>
      </c>
      <c r="C574" s="18"/>
      <c r="G574" s="21"/>
      <c r="H574" s="20"/>
      <c r="I574" s="18"/>
      <c r="M574" s="21"/>
      <c r="N574" s="20"/>
      <c r="O574" s="18"/>
      <c r="S574" s="21"/>
    </row>
    <row r="575" spans="2:19" ht="12.75">
      <c r="B575" t="s">
        <v>11</v>
      </c>
      <c r="C575" s="18">
        <v>17843</v>
      </c>
      <c r="D575">
        <v>2788</v>
      </c>
      <c r="E575">
        <v>61</v>
      </c>
      <c r="F575">
        <v>2099</v>
      </c>
      <c r="G575" s="21">
        <f aca="true" t="shared" si="248" ref="G575:G591">SUM(D575:F575)</f>
        <v>4948</v>
      </c>
      <c r="H575" s="20"/>
      <c r="I575" s="18">
        <v>2767</v>
      </c>
      <c r="J575">
        <v>116</v>
      </c>
      <c r="K575">
        <v>3</v>
      </c>
      <c r="L575">
        <v>228</v>
      </c>
      <c r="M575" s="21">
        <f aca="true" t="shared" si="249" ref="M575:M591">SUM(J575:L575)</f>
        <v>347</v>
      </c>
      <c r="N575" s="20"/>
      <c r="O575" s="18">
        <f aca="true" t="shared" si="250" ref="O575:O592">C575+I575</f>
        <v>20610</v>
      </c>
      <c r="P575">
        <f aca="true" t="shared" si="251" ref="P575:P592">D575+J575</f>
        <v>2904</v>
      </c>
      <c r="Q575">
        <f aca="true" t="shared" si="252" ref="Q575:Q592">E575+K575</f>
        <v>64</v>
      </c>
      <c r="R575">
        <f aca="true" t="shared" si="253" ref="R575:R592">F575+L575</f>
        <v>2327</v>
      </c>
      <c r="S575" s="21">
        <f aca="true" t="shared" si="254" ref="S575:S592">G575+M575</f>
        <v>5295</v>
      </c>
    </row>
    <row r="576" spans="2:19" ht="12.75">
      <c r="B576" t="s">
        <v>499</v>
      </c>
      <c r="C576" s="18">
        <v>885</v>
      </c>
      <c r="D576">
        <v>491</v>
      </c>
      <c r="E576">
        <v>13</v>
      </c>
      <c r="F576">
        <v>331</v>
      </c>
      <c r="G576" s="21">
        <f t="shared" si="248"/>
        <v>835</v>
      </c>
      <c r="H576" s="20"/>
      <c r="I576" s="18">
        <v>1551</v>
      </c>
      <c r="J576">
        <v>183</v>
      </c>
      <c r="K576">
        <v>3</v>
      </c>
      <c r="L576">
        <v>138</v>
      </c>
      <c r="M576" s="21">
        <f t="shared" si="249"/>
        <v>324</v>
      </c>
      <c r="N576" s="20"/>
      <c r="O576" s="18">
        <f t="shared" si="250"/>
        <v>2436</v>
      </c>
      <c r="P576">
        <f t="shared" si="251"/>
        <v>674</v>
      </c>
      <c r="Q576">
        <f t="shared" si="252"/>
        <v>16</v>
      </c>
      <c r="R576">
        <f t="shared" si="253"/>
        <v>469</v>
      </c>
      <c r="S576" s="21">
        <f t="shared" si="254"/>
        <v>1159</v>
      </c>
    </row>
    <row r="577" spans="2:19" ht="12.75">
      <c r="B577" t="s">
        <v>500</v>
      </c>
      <c r="C577" s="18">
        <v>1526</v>
      </c>
      <c r="D577">
        <v>912</v>
      </c>
      <c r="E577">
        <v>17</v>
      </c>
      <c r="F577">
        <v>645</v>
      </c>
      <c r="G577" s="21">
        <f t="shared" si="248"/>
        <v>1574</v>
      </c>
      <c r="H577" s="20"/>
      <c r="I577" s="18">
        <v>2418</v>
      </c>
      <c r="J577">
        <v>331</v>
      </c>
      <c r="K577">
        <v>1</v>
      </c>
      <c r="L577">
        <v>312</v>
      </c>
      <c r="M577" s="21">
        <f t="shared" si="249"/>
        <v>644</v>
      </c>
      <c r="N577" s="20"/>
      <c r="O577" s="18">
        <f t="shared" si="250"/>
        <v>3944</v>
      </c>
      <c r="P577">
        <f t="shared" si="251"/>
        <v>1243</v>
      </c>
      <c r="Q577">
        <f t="shared" si="252"/>
        <v>18</v>
      </c>
      <c r="R577">
        <f t="shared" si="253"/>
        <v>957</v>
      </c>
      <c r="S577" s="21">
        <f t="shared" si="254"/>
        <v>2218</v>
      </c>
    </row>
    <row r="578" spans="2:19" ht="12.75">
      <c r="B578" t="s">
        <v>501</v>
      </c>
      <c r="C578" s="18">
        <v>392</v>
      </c>
      <c r="D578">
        <v>121</v>
      </c>
      <c r="E578">
        <v>4</v>
      </c>
      <c r="F578">
        <v>58</v>
      </c>
      <c r="G578" s="21">
        <f t="shared" si="248"/>
        <v>183</v>
      </c>
      <c r="H578" s="20"/>
      <c r="I578" s="18">
        <v>479</v>
      </c>
      <c r="J578">
        <v>45</v>
      </c>
      <c r="K578">
        <v>1</v>
      </c>
      <c r="L578">
        <v>22</v>
      </c>
      <c r="M578" s="21">
        <f t="shared" si="249"/>
        <v>68</v>
      </c>
      <c r="N578" s="20"/>
      <c r="O578" s="18">
        <f t="shared" si="250"/>
        <v>871</v>
      </c>
      <c r="P578">
        <f t="shared" si="251"/>
        <v>166</v>
      </c>
      <c r="Q578">
        <f t="shared" si="252"/>
        <v>5</v>
      </c>
      <c r="R578">
        <f t="shared" si="253"/>
        <v>80</v>
      </c>
      <c r="S578" s="21">
        <f t="shared" si="254"/>
        <v>251</v>
      </c>
    </row>
    <row r="579" spans="2:19" ht="12.75">
      <c r="B579" t="s">
        <v>502</v>
      </c>
      <c r="C579" s="18">
        <v>423</v>
      </c>
      <c r="D579">
        <v>323</v>
      </c>
      <c r="E579">
        <v>7</v>
      </c>
      <c r="F579">
        <v>167</v>
      </c>
      <c r="G579" s="21">
        <f t="shared" si="248"/>
        <v>497</v>
      </c>
      <c r="H579" s="20"/>
      <c r="I579" s="18">
        <v>848</v>
      </c>
      <c r="J579">
        <v>277</v>
      </c>
      <c r="K579">
        <v>3</v>
      </c>
      <c r="L579">
        <v>153</v>
      </c>
      <c r="M579" s="21">
        <f t="shared" si="249"/>
        <v>433</v>
      </c>
      <c r="N579" s="20"/>
      <c r="O579" s="18">
        <f t="shared" si="250"/>
        <v>1271</v>
      </c>
      <c r="P579">
        <f t="shared" si="251"/>
        <v>600</v>
      </c>
      <c r="Q579">
        <f t="shared" si="252"/>
        <v>10</v>
      </c>
      <c r="R579">
        <f t="shared" si="253"/>
        <v>320</v>
      </c>
      <c r="S579" s="21">
        <f t="shared" si="254"/>
        <v>930</v>
      </c>
    </row>
    <row r="580" spans="2:19" ht="12.75">
      <c r="B580" t="s">
        <v>492</v>
      </c>
      <c r="C580" s="18">
        <v>823</v>
      </c>
      <c r="D580">
        <v>540</v>
      </c>
      <c r="E580">
        <v>5</v>
      </c>
      <c r="F580">
        <v>310</v>
      </c>
      <c r="G580" s="21">
        <f t="shared" si="248"/>
        <v>855</v>
      </c>
      <c r="H580" s="20"/>
      <c r="I580" s="18">
        <v>2270</v>
      </c>
      <c r="J580">
        <v>523</v>
      </c>
      <c r="K580">
        <v>1</v>
      </c>
      <c r="L580">
        <v>339</v>
      </c>
      <c r="M580" s="21">
        <f t="shared" si="249"/>
        <v>863</v>
      </c>
      <c r="N580" s="20"/>
      <c r="O580" s="18">
        <f t="shared" si="250"/>
        <v>3093</v>
      </c>
      <c r="P580">
        <f t="shared" si="251"/>
        <v>1063</v>
      </c>
      <c r="Q580">
        <f t="shared" si="252"/>
        <v>6</v>
      </c>
      <c r="R580">
        <f t="shared" si="253"/>
        <v>649</v>
      </c>
      <c r="S580" s="21">
        <f t="shared" si="254"/>
        <v>1718</v>
      </c>
    </row>
    <row r="581" spans="2:19" ht="12.75">
      <c r="B581" t="s">
        <v>503</v>
      </c>
      <c r="C581" s="18">
        <v>390</v>
      </c>
      <c r="D581">
        <v>206</v>
      </c>
      <c r="E581">
        <v>6</v>
      </c>
      <c r="F581">
        <v>138</v>
      </c>
      <c r="G581" s="21">
        <f t="shared" si="248"/>
        <v>350</v>
      </c>
      <c r="H581" s="20"/>
      <c r="I581" s="18">
        <v>586</v>
      </c>
      <c r="J581">
        <v>121</v>
      </c>
      <c r="K581">
        <v>2</v>
      </c>
      <c r="L581">
        <v>72</v>
      </c>
      <c r="M581" s="21">
        <f t="shared" si="249"/>
        <v>195</v>
      </c>
      <c r="N581" s="20"/>
      <c r="O581" s="18">
        <f t="shared" si="250"/>
        <v>976</v>
      </c>
      <c r="P581">
        <f t="shared" si="251"/>
        <v>327</v>
      </c>
      <c r="Q581">
        <f t="shared" si="252"/>
        <v>8</v>
      </c>
      <c r="R581">
        <f t="shared" si="253"/>
        <v>210</v>
      </c>
      <c r="S581" s="21">
        <f t="shared" si="254"/>
        <v>545</v>
      </c>
    </row>
    <row r="582" spans="2:19" ht="12.75">
      <c r="B582" t="s">
        <v>504</v>
      </c>
      <c r="C582" s="18">
        <v>456</v>
      </c>
      <c r="D582">
        <v>270</v>
      </c>
      <c r="E582">
        <v>1</v>
      </c>
      <c r="F582">
        <v>157</v>
      </c>
      <c r="G582" s="21">
        <f t="shared" si="248"/>
        <v>428</v>
      </c>
      <c r="H582" s="20"/>
      <c r="I582" s="18">
        <v>565</v>
      </c>
      <c r="J582">
        <v>146</v>
      </c>
      <c r="K582">
        <v>0</v>
      </c>
      <c r="L582">
        <v>132</v>
      </c>
      <c r="M582" s="21">
        <f t="shared" si="249"/>
        <v>278</v>
      </c>
      <c r="N582" s="20"/>
      <c r="O582" s="18">
        <f t="shared" si="250"/>
        <v>1021</v>
      </c>
      <c r="P582">
        <f t="shared" si="251"/>
        <v>416</v>
      </c>
      <c r="Q582">
        <f t="shared" si="252"/>
        <v>1</v>
      </c>
      <c r="R582">
        <f t="shared" si="253"/>
        <v>289</v>
      </c>
      <c r="S582" s="21">
        <f t="shared" si="254"/>
        <v>706</v>
      </c>
    </row>
    <row r="583" spans="2:19" ht="12.75">
      <c r="B583" t="s">
        <v>505</v>
      </c>
      <c r="C583" s="18">
        <v>798</v>
      </c>
      <c r="D583">
        <v>319</v>
      </c>
      <c r="E583">
        <v>12</v>
      </c>
      <c r="F583">
        <v>206</v>
      </c>
      <c r="G583" s="21">
        <f t="shared" si="248"/>
        <v>537</v>
      </c>
      <c r="H583" s="20"/>
      <c r="I583" s="18">
        <v>1677</v>
      </c>
      <c r="J583">
        <v>187</v>
      </c>
      <c r="K583">
        <v>4</v>
      </c>
      <c r="L583">
        <v>139</v>
      </c>
      <c r="M583" s="21">
        <f t="shared" si="249"/>
        <v>330</v>
      </c>
      <c r="N583" s="20"/>
      <c r="O583" s="18">
        <f t="shared" si="250"/>
        <v>2475</v>
      </c>
      <c r="P583">
        <f t="shared" si="251"/>
        <v>506</v>
      </c>
      <c r="Q583">
        <f t="shared" si="252"/>
        <v>16</v>
      </c>
      <c r="R583">
        <f t="shared" si="253"/>
        <v>345</v>
      </c>
      <c r="S583" s="21">
        <f t="shared" si="254"/>
        <v>867</v>
      </c>
    </row>
    <row r="584" spans="2:19" ht="12.75">
      <c r="B584" t="s">
        <v>506</v>
      </c>
      <c r="C584" s="18">
        <v>1014</v>
      </c>
      <c r="D584">
        <v>650</v>
      </c>
      <c r="E584">
        <v>8</v>
      </c>
      <c r="F584">
        <v>369</v>
      </c>
      <c r="G584" s="21">
        <f t="shared" si="248"/>
        <v>1027</v>
      </c>
      <c r="H584" s="20"/>
      <c r="I584" s="18">
        <v>862</v>
      </c>
      <c r="J584">
        <v>286</v>
      </c>
      <c r="K584">
        <v>6</v>
      </c>
      <c r="L584">
        <v>201</v>
      </c>
      <c r="M584" s="21">
        <f t="shared" si="249"/>
        <v>493</v>
      </c>
      <c r="N584" s="20"/>
      <c r="O584" s="18">
        <f t="shared" si="250"/>
        <v>1876</v>
      </c>
      <c r="P584">
        <f t="shared" si="251"/>
        <v>936</v>
      </c>
      <c r="Q584">
        <f t="shared" si="252"/>
        <v>14</v>
      </c>
      <c r="R584">
        <f t="shared" si="253"/>
        <v>570</v>
      </c>
      <c r="S584" s="21">
        <f t="shared" si="254"/>
        <v>1520</v>
      </c>
    </row>
    <row r="585" spans="2:19" ht="12.75">
      <c r="B585" t="s">
        <v>507</v>
      </c>
      <c r="C585" s="18">
        <v>511</v>
      </c>
      <c r="D585">
        <v>341</v>
      </c>
      <c r="E585">
        <v>2</v>
      </c>
      <c r="F585">
        <v>185</v>
      </c>
      <c r="G585" s="21">
        <f t="shared" si="248"/>
        <v>528</v>
      </c>
      <c r="H585" s="20"/>
      <c r="I585" s="18">
        <v>897</v>
      </c>
      <c r="J585">
        <v>218</v>
      </c>
      <c r="K585">
        <v>0</v>
      </c>
      <c r="L585">
        <v>124</v>
      </c>
      <c r="M585" s="21">
        <f t="shared" si="249"/>
        <v>342</v>
      </c>
      <c r="N585" s="20"/>
      <c r="O585" s="18">
        <f t="shared" si="250"/>
        <v>1408</v>
      </c>
      <c r="P585">
        <f t="shared" si="251"/>
        <v>559</v>
      </c>
      <c r="Q585">
        <f t="shared" si="252"/>
        <v>2</v>
      </c>
      <c r="R585">
        <f t="shared" si="253"/>
        <v>309</v>
      </c>
      <c r="S585" s="21">
        <f t="shared" si="254"/>
        <v>870</v>
      </c>
    </row>
    <row r="586" spans="2:19" ht="12.75">
      <c r="B586" t="s">
        <v>508</v>
      </c>
      <c r="C586" s="18">
        <v>142</v>
      </c>
      <c r="D586">
        <v>48</v>
      </c>
      <c r="E586">
        <v>1</v>
      </c>
      <c r="F586">
        <v>39</v>
      </c>
      <c r="G586" s="21">
        <f t="shared" si="248"/>
        <v>88</v>
      </c>
      <c r="H586" s="20"/>
      <c r="I586" s="18">
        <v>102</v>
      </c>
      <c r="J586">
        <v>41</v>
      </c>
      <c r="K586">
        <v>0</v>
      </c>
      <c r="L586">
        <v>24</v>
      </c>
      <c r="M586" s="21">
        <f t="shared" si="249"/>
        <v>65</v>
      </c>
      <c r="N586" s="20"/>
      <c r="O586" s="18">
        <f t="shared" si="250"/>
        <v>244</v>
      </c>
      <c r="P586">
        <f t="shared" si="251"/>
        <v>89</v>
      </c>
      <c r="Q586">
        <f t="shared" si="252"/>
        <v>1</v>
      </c>
      <c r="R586">
        <f t="shared" si="253"/>
        <v>63</v>
      </c>
      <c r="S586" s="21">
        <f t="shared" si="254"/>
        <v>153</v>
      </c>
    </row>
    <row r="587" spans="2:19" ht="12.75">
      <c r="B587" t="s">
        <v>509</v>
      </c>
      <c r="C587" s="18">
        <v>9233</v>
      </c>
      <c r="D587">
        <v>3170</v>
      </c>
      <c r="E587">
        <v>56</v>
      </c>
      <c r="F587">
        <v>1842</v>
      </c>
      <c r="G587" s="21">
        <f t="shared" si="248"/>
        <v>5068</v>
      </c>
      <c r="H587" s="20"/>
      <c r="I587" s="18">
        <v>1016</v>
      </c>
      <c r="J587">
        <v>303</v>
      </c>
      <c r="K587">
        <v>3</v>
      </c>
      <c r="L587">
        <v>338</v>
      </c>
      <c r="M587" s="21">
        <f t="shared" si="249"/>
        <v>644</v>
      </c>
      <c r="N587" s="20"/>
      <c r="O587" s="18">
        <f t="shared" si="250"/>
        <v>10249</v>
      </c>
      <c r="P587">
        <f t="shared" si="251"/>
        <v>3473</v>
      </c>
      <c r="Q587">
        <f t="shared" si="252"/>
        <v>59</v>
      </c>
      <c r="R587">
        <f t="shared" si="253"/>
        <v>2180</v>
      </c>
      <c r="S587" s="21">
        <f t="shared" si="254"/>
        <v>5712</v>
      </c>
    </row>
    <row r="588" spans="2:19" ht="12.75">
      <c r="B588" t="s">
        <v>510</v>
      </c>
      <c r="C588" s="18">
        <v>5253</v>
      </c>
      <c r="D588">
        <v>2667</v>
      </c>
      <c r="E588">
        <v>39</v>
      </c>
      <c r="F588">
        <v>1837</v>
      </c>
      <c r="G588" s="21">
        <f t="shared" si="248"/>
        <v>4543</v>
      </c>
      <c r="H588" s="20"/>
      <c r="I588" s="18">
        <v>368</v>
      </c>
      <c r="J588">
        <v>85</v>
      </c>
      <c r="K588">
        <v>2</v>
      </c>
      <c r="L588">
        <v>192</v>
      </c>
      <c r="M588" s="21">
        <f t="shared" si="249"/>
        <v>279</v>
      </c>
      <c r="N588" s="20"/>
      <c r="O588" s="18">
        <f t="shared" si="250"/>
        <v>5621</v>
      </c>
      <c r="P588">
        <f t="shared" si="251"/>
        <v>2752</v>
      </c>
      <c r="Q588">
        <f t="shared" si="252"/>
        <v>41</v>
      </c>
      <c r="R588">
        <f t="shared" si="253"/>
        <v>2029</v>
      </c>
      <c r="S588" s="21">
        <f t="shared" si="254"/>
        <v>4822</v>
      </c>
    </row>
    <row r="589" spans="2:19" ht="12.75">
      <c r="B589" t="s">
        <v>511</v>
      </c>
      <c r="C589" s="18">
        <v>435</v>
      </c>
      <c r="D589">
        <v>291</v>
      </c>
      <c r="E589">
        <v>6</v>
      </c>
      <c r="F589">
        <v>268</v>
      </c>
      <c r="G589" s="21">
        <f t="shared" si="248"/>
        <v>565</v>
      </c>
      <c r="H589" s="20"/>
      <c r="I589" s="18">
        <v>515</v>
      </c>
      <c r="J589">
        <v>74</v>
      </c>
      <c r="K589">
        <v>1</v>
      </c>
      <c r="L589">
        <v>83</v>
      </c>
      <c r="M589" s="21">
        <f t="shared" si="249"/>
        <v>158</v>
      </c>
      <c r="N589" s="20"/>
      <c r="O589" s="18">
        <f t="shared" si="250"/>
        <v>950</v>
      </c>
      <c r="P589">
        <f t="shared" si="251"/>
        <v>365</v>
      </c>
      <c r="Q589">
        <f t="shared" si="252"/>
        <v>7</v>
      </c>
      <c r="R589">
        <f t="shared" si="253"/>
        <v>351</v>
      </c>
      <c r="S589" s="21">
        <f t="shared" si="254"/>
        <v>723</v>
      </c>
    </row>
    <row r="590" spans="2:19" ht="12.75">
      <c r="B590" t="s">
        <v>512</v>
      </c>
      <c r="C590" s="18">
        <v>218</v>
      </c>
      <c r="D590">
        <v>140</v>
      </c>
      <c r="E590">
        <v>4</v>
      </c>
      <c r="F590">
        <v>126</v>
      </c>
      <c r="G590" s="21">
        <f t="shared" si="248"/>
        <v>270</v>
      </c>
      <c r="H590" s="20"/>
      <c r="I590" s="18">
        <v>100</v>
      </c>
      <c r="J590">
        <v>32</v>
      </c>
      <c r="K590">
        <v>0</v>
      </c>
      <c r="L590">
        <v>17</v>
      </c>
      <c r="M590" s="21">
        <f t="shared" si="249"/>
        <v>49</v>
      </c>
      <c r="N590" s="20"/>
      <c r="O590" s="18">
        <f t="shared" si="250"/>
        <v>318</v>
      </c>
      <c r="P590">
        <f t="shared" si="251"/>
        <v>172</v>
      </c>
      <c r="Q590">
        <f t="shared" si="252"/>
        <v>4</v>
      </c>
      <c r="R590">
        <f t="shared" si="253"/>
        <v>143</v>
      </c>
      <c r="S590" s="21">
        <f t="shared" si="254"/>
        <v>319</v>
      </c>
    </row>
    <row r="591" spans="2:19" ht="12.75">
      <c r="B591" t="s">
        <v>513</v>
      </c>
      <c r="C591" s="18">
        <v>106</v>
      </c>
      <c r="D591">
        <v>66</v>
      </c>
      <c r="E591">
        <v>0</v>
      </c>
      <c r="F591">
        <v>43</v>
      </c>
      <c r="G591" s="21">
        <f t="shared" si="248"/>
        <v>109</v>
      </c>
      <c r="H591" s="20"/>
      <c r="I591" s="18">
        <v>167</v>
      </c>
      <c r="J591">
        <v>41</v>
      </c>
      <c r="K591">
        <v>1</v>
      </c>
      <c r="L591">
        <v>18</v>
      </c>
      <c r="M591" s="21">
        <f t="shared" si="249"/>
        <v>60</v>
      </c>
      <c r="N591" s="20"/>
      <c r="O591" s="18">
        <f t="shared" si="250"/>
        <v>273</v>
      </c>
      <c r="P591">
        <f t="shared" si="251"/>
        <v>107</v>
      </c>
      <c r="Q591">
        <f t="shared" si="252"/>
        <v>1</v>
      </c>
      <c r="R591">
        <f t="shared" si="253"/>
        <v>61</v>
      </c>
      <c r="S591" s="21">
        <f t="shared" si="254"/>
        <v>169</v>
      </c>
    </row>
    <row r="592" spans="1:19" s="2" customFormat="1" ht="12.75">
      <c r="A592" s="22"/>
      <c r="B592" s="23" t="s">
        <v>25</v>
      </c>
      <c r="C592" s="24">
        <v>40448</v>
      </c>
      <c r="D592" s="25">
        <f>SUM(D575:D591)</f>
        <v>13343</v>
      </c>
      <c r="E592" s="25">
        <f>SUM(E575:E591)</f>
        <v>242</v>
      </c>
      <c r="F592" s="25">
        <f>SUM(F575:F591)</f>
        <v>8820</v>
      </c>
      <c r="G592" s="25">
        <f>SUM(G575:G591)</f>
        <v>22405</v>
      </c>
      <c r="H592" s="21"/>
      <c r="I592" s="24">
        <f>SUM(I575:I591)</f>
        <v>17188</v>
      </c>
      <c r="J592" s="25">
        <f>SUM(J575:J591)</f>
        <v>3009</v>
      </c>
      <c r="K592" s="25">
        <f>SUM(K575:K591)</f>
        <v>31</v>
      </c>
      <c r="L592" s="25">
        <f>SUM(L575:L591)</f>
        <v>2532</v>
      </c>
      <c r="M592" s="25">
        <f>SUM(M575:M591)</f>
        <v>5572</v>
      </c>
      <c r="N592" s="21"/>
      <c r="O592" s="24">
        <f t="shared" si="250"/>
        <v>57636</v>
      </c>
      <c r="P592" s="25">
        <f t="shared" si="251"/>
        <v>16352</v>
      </c>
      <c r="Q592" s="25">
        <f t="shared" si="252"/>
        <v>273</v>
      </c>
      <c r="R592" s="25">
        <f t="shared" si="253"/>
        <v>11352</v>
      </c>
      <c r="S592" s="25">
        <f t="shared" si="254"/>
        <v>27977</v>
      </c>
    </row>
    <row r="593" spans="1:19" ht="12.75">
      <c r="A593" s="1" t="s">
        <v>514</v>
      </c>
      <c r="C593" s="18"/>
      <c r="G593" s="21"/>
      <c r="H593" s="20"/>
      <c r="I593" s="18"/>
      <c r="M593" s="21"/>
      <c r="N593" s="20"/>
      <c r="O593" s="18"/>
      <c r="S593" s="21"/>
    </row>
    <row r="594" spans="2:19" ht="12.75">
      <c r="B594" t="s">
        <v>11</v>
      </c>
      <c r="C594" s="18">
        <v>3438</v>
      </c>
      <c r="D594">
        <v>2333</v>
      </c>
      <c r="E594">
        <v>31</v>
      </c>
      <c r="F594">
        <v>1429</v>
      </c>
      <c r="G594" s="21">
        <f aca="true" t="shared" si="255" ref="G594:G601">SUM(D594:F594)</f>
        <v>3793</v>
      </c>
      <c r="H594" s="20"/>
      <c r="I594" s="18">
        <v>1796</v>
      </c>
      <c r="J594">
        <v>347</v>
      </c>
      <c r="K594">
        <v>11</v>
      </c>
      <c r="L594">
        <v>157</v>
      </c>
      <c r="M594" s="21">
        <f aca="true" t="shared" si="256" ref="M594:M601">SUM(J594:L594)</f>
        <v>515</v>
      </c>
      <c r="N594" s="20"/>
      <c r="O594" s="18">
        <f aca="true" t="shared" si="257" ref="O594:O602">C594+I594</f>
        <v>5234</v>
      </c>
      <c r="P594">
        <f aca="true" t="shared" si="258" ref="P594:P602">D594+J594</f>
        <v>2680</v>
      </c>
      <c r="Q594">
        <f aca="true" t="shared" si="259" ref="Q594:Q602">E594+K594</f>
        <v>42</v>
      </c>
      <c r="R594">
        <f aca="true" t="shared" si="260" ref="R594:R602">F594+L594</f>
        <v>1586</v>
      </c>
      <c r="S594" s="21">
        <f aca="true" t="shared" si="261" ref="S594:S602">G594+M594</f>
        <v>4308</v>
      </c>
    </row>
    <row r="595" spans="2:19" ht="12.75">
      <c r="B595" t="s">
        <v>515</v>
      </c>
      <c r="C595" s="18">
        <v>2191</v>
      </c>
      <c r="D595">
        <v>1212</v>
      </c>
      <c r="E595">
        <v>9</v>
      </c>
      <c r="F595">
        <v>723</v>
      </c>
      <c r="G595" s="21">
        <f t="shared" si="255"/>
        <v>1944</v>
      </c>
      <c r="H595" s="20"/>
      <c r="I595" s="18">
        <v>1370</v>
      </c>
      <c r="J595">
        <v>364</v>
      </c>
      <c r="K595">
        <v>8</v>
      </c>
      <c r="L595">
        <v>134</v>
      </c>
      <c r="M595" s="21">
        <f t="shared" si="256"/>
        <v>506</v>
      </c>
      <c r="N595" s="20"/>
      <c r="O595" s="18">
        <f t="shared" si="257"/>
        <v>3561</v>
      </c>
      <c r="P595">
        <f t="shared" si="258"/>
        <v>1576</v>
      </c>
      <c r="Q595">
        <f t="shared" si="259"/>
        <v>17</v>
      </c>
      <c r="R595">
        <f t="shared" si="260"/>
        <v>857</v>
      </c>
      <c r="S595" s="21">
        <f t="shared" si="261"/>
        <v>2450</v>
      </c>
    </row>
    <row r="596" spans="2:19" ht="12.75">
      <c r="B596" t="s">
        <v>516</v>
      </c>
      <c r="C596" s="18">
        <v>558</v>
      </c>
      <c r="D596">
        <v>307</v>
      </c>
      <c r="E596">
        <v>5</v>
      </c>
      <c r="F596">
        <v>156</v>
      </c>
      <c r="G596" s="21">
        <f t="shared" si="255"/>
        <v>468</v>
      </c>
      <c r="H596" s="20"/>
      <c r="I596" s="18">
        <v>264</v>
      </c>
      <c r="J596">
        <v>35</v>
      </c>
      <c r="K596">
        <v>0</v>
      </c>
      <c r="L596">
        <v>3</v>
      </c>
      <c r="M596" s="21">
        <f t="shared" si="256"/>
        <v>38</v>
      </c>
      <c r="N596" s="20"/>
      <c r="O596" s="18">
        <f t="shared" si="257"/>
        <v>822</v>
      </c>
      <c r="P596">
        <f t="shared" si="258"/>
        <v>342</v>
      </c>
      <c r="Q596">
        <f t="shared" si="259"/>
        <v>5</v>
      </c>
      <c r="R596">
        <f t="shared" si="260"/>
        <v>159</v>
      </c>
      <c r="S596" s="21">
        <f t="shared" si="261"/>
        <v>506</v>
      </c>
    </row>
    <row r="597" spans="2:19" ht="12.75">
      <c r="B597" t="s">
        <v>517</v>
      </c>
      <c r="C597" s="18">
        <v>118</v>
      </c>
      <c r="D597">
        <v>133</v>
      </c>
      <c r="E597">
        <v>1</v>
      </c>
      <c r="F597">
        <v>51</v>
      </c>
      <c r="G597" s="21">
        <f t="shared" si="255"/>
        <v>185</v>
      </c>
      <c r="H597" s="20"/>
      <c r="I597" s="18">
        <v>286</v>
      </c>
      <c r="J597">
        <v>87</v>
      </c>
      <c r="K597">
        <v>0</v>
      </c>
      <c r="L597">
        <v>22</v>
      </c>
      <c r="M597" s="21">
        <f t="shared" si="256"/>
        <v>109</v>
      </c>
      <c r="N597" s="20"/>
      <c r="O597" s="18">
        <f t="shared" si="257"/>
        <v>404</v>
      </c>
      <c r="P597">
        <f t="shared" si="258"/>
        <v>220</v>
      </c>
      <c r="Q597">
        <f t="shared" si="259"/>
        <v>1</v>
      </c>
      <c r="R597">
        <f t="shared" si="260"/>
        <v>73</v>
      </c>
      <c r="S597" s="21">
        <f t="shared" si="261"/>
        <v>294</v>
      </c>
    </row>
    <row r="598" spans="2:19" ht="12.75">
      <c r="B598" t="s">
        <v>518</v>
      </c>
      <c r="C598" s="18">
        <v>4752</v>
      </c>
      <c r="D598">
        <v>2139</v>
      </c>
      <c r="E598">
        <v>26</v>
      </c>
      <c r="F598">
        <v>1252</v>
      </c>
      <c r="G598" s="21">
        <f t="shared" si="255"/>
        <v>3417</v>
      </c>
      <c r="H598" s="20"/>
      <c r="I598" s="18">
        <v>1723</v>
      </c>
      <c r="J598">
        <v>543</v>
      </c>
      <c r="K598">
        <v>2</v>
      </c>
      <c r="L598">
        <v>221</v>
      </c>
      <c r="M598" s="21">
        <f t="shared" si="256"/>
        <v>766</v>
      </c>
      <c r="N598" s="20"/>
      <c r="O598" s="18">
        <f t="shared" si="257"/>
        <v>6475</v>
      </c>
      <c r="P598">
        <f t="shared" si="258"/>
        <v>2682</v>
      </c>
      <c r="Q598">
        <f t="shared" si="259"/>
        <v>28</v>
      </c>
      <c r="R598">
        <f t="shared" si="260"/>
        <v>1473</v>
      </c>
      <c r="S598" s="21">
        <f t="shared" si="261"/>
        <v>4183</v>
      </c>
    </row>
    <row r="599" spans="2:19" ht="12.75">
      <c r="B599" t="s">
        <v>519</v>
      </c>
      <c r="C599" s="18">
        <v>169</v>
      </c>
      <c r="D599">
        <v>121</v>
      </c>
      <c r="E599">
        <v>1</v>
      </c>
      <c r="F599">
        <v>83</v>
      </c>
      <c r="G599" s="21">
        <f t="shared" si="255"/>
        <v>205</v>
      </c>
      <c r="H599" s="20"/>
      <c r="I599" s="18">
        <v>196</v>
      </c>
      <c r="J599">
        <v>86</v>
      </c>
      <c r="K599">
        <v>1</v>
      </c>
      <c r="L599">
        <v>14</v>
      </c>
      <c r="M599" s="21">
        <f t="shared" si="256"/>
        <v>101</v>
      </c>
      <c r="N599" s="20"/>
      <c r="O599" s="18">
        <f t="shared" si="257"/>
        <v>365</v>
      </c>
      <c r="P599">
        <f t="shared" si="258"/>
        <v>207</v>
      </c>
      <c r="Q599">
        <f t="shared" si="259"/>
        <v>2</v>
      </c>
      <c r="R599">
        <f t="shared" si="260"/>
        <v>97</v>
      </c>
      <c r="S599" s="21">
        <f t="shared" si="261"/>
        <v>306</v>
      </c>
    </row>
    <row r="600" spans="2:19" ht="12.75">
      <c r="B600" t="s">
        <v>520</v>
      </c>
      <c r="C600" s="18">
        <v>961</v>
      </c>
      <c r="D600">
        <v>573</v>
      </c>
      <c r="E600">
        <v>13</v>
      </c>
      <c r="F600">
        <v>339</v>
      </c>
      <c r="G600" s="21">
        <f t="shared" si="255"/>
        <v>925</v>
      </c>
      <c r="H600" s="20"/>
      <c r="I600" s="18">
        <v>606</v>
      </c>
      <c r="J600">
        <v>266</v>
      </c>
      <c r="K600">
        <v>6</v>
      </c>
      <c r="L600">
        <v>74</v>
      </c>
      <c r="M600" s="21">
        <f t="shared" si="256"/>
        <v>346</v>
      </c>
      <c r="N600" s="20"/>
      <c r="O600" s="18">
        <f t="shared" si="257"/>
        <v>1567</v>
      </c>
      <c r="P600">
        <f t="shared" si="258"/>
        <v>839</v>
      </c>
      <c r="Q600">
        <f t="shared" si="259"/>
        <v>19</v>
      </c>
      <c r="R600">
        <f t="shared" si="260"/>
        <v>413</v>
      </c>
      <c r="S600" s="21">
        <f t="shared" si="261"/>
        <v>1271</v>
      </c>
    </row>
    <row r="601" spans="2:19" ht="12.75">
      <c r="B601" t="s">
        <v>521</v>
      </c>
      <c r="C601" s="18">
        <v>1004</v>
      </c>
      <c r="D601">
        <v>924</v>
      </c>
      <c r="E601">
        <v>14</v>
      </c>
      <c r="F601">
        <v>495</v>
      </c>
      <c r="G601" s="21">
        <f t="shared" si="255"/>
        <v>1433</v>
      </c>
      <c r="H601" s="20"/>
      <c r="I601" s="18">
        <v>685</v>
      </c>
      <c r="J601">
        <v>156</v>
      </c>
      <c r="K601">
        <v>2</v>
      </c>
      <c r="L601">
        <v>67</v>
      </c>
      <c r="M601" s="21">
        <f t="shared" si="256"/>
        <v>225</v>
      </c>
      <c r="N601" s="20"/>
      <c r="O601" s="18">
        <f t="shared" si="257"/>
        <v>1689</v>
      </c>
      <c r="P601">
        <f t="shared" si="258"/>
        <v>1080</v>
      </c>
      <c r="Q601">
        <f t="shared" si="259"/>
        <v>16</v>
      </c>
      <c r="R601">
        <f t="shared" si="260"/>
        <v>562</v>
      </c>
      <c r="S601" s="21">
        <f t="shared" si="261"/>
        <v>1658</v>
      </c>
    </row>
    <row r="602" spans="1:19" s="2" customFormat="1" ht="12.75">
      <c r="A602" s="22"/>
      <c r="B602" s="23" t="s">
        <v>25</v>
      </c>
      <c r="C602" s="24">
        <v>13191</v>
      </c>
      <c r="D602" s="25">
        <f>SUM(D594:D601)</f>
        <v>7742</v>
      </c>
      <c r="E602" s="25">
        <f>SUM(E594:E601)</f>
        <v>100</v>
      </c>
      <c r="F602" s="25">
        <f>SUM(F594:F601)</f>
        <v>4528</v>
      </c>
      <c r="G602" s="25">
        <f>SUM(G594:G601)</f>
        <v>12370</v>
      </c>
      <c r="H602" s="21"/>
      <c r="I602" s="24">
        <f>SUM(I594:I601)</f>
        <v>6926</v>
      </c>
      <c r="J602" s="25">
        <f>SUM(J594:J601)</f>
        <v>1884</v>
      </c>
      <c r="K602" s="25">
        <f>SUM(K594:K601)</f>
        <v>30</v>
      </c>
      <c r="L602" s="25">
        <f>SUM(L594:L601)</f>
        <v>692</v>
      </c>
      <c r="M602" s="25">
        <f>SUM(M594:M601)</f>
        <v>2606</v>
      </c>
      <c r="N602" s="21"/>
      <c r="O602" s="24">
        <f t="shared" si="257"/>
        <v>20117</v>
      </c>
      <c r="P602" s="25">
        <f t="shared" si="258"/>
        <v>9626</v>
      </c>
      <c r="Q602" s="25">
        <f t="shared" si="259"/>
        <v>130</v>
      </c>
      <c r="R602" s="25">
        <f t="shared" si="260"/>
        <v>5220</v>
      </c>
      <c r="S602" s="25">
        <f t="shared" si="261"/>
        <v>14976</v>
      </c>
    </row>
    <row r="603" spans="1:19" ht="12.75">
      <c r="A603" s="1" t="s">
        <v>522</v>
      </c>
      <c r="C603" s="18"/>
      <c r="G603" s="21"/>
      <c r="H603" s="20"/>
      <c r="I603" s="18"/>
      <c r="M603" s="21"/>
      <c r="N603" s="20"/>
      <c r="O603" s="18"/>
      <c r="S603" s="21"/>
    </row>
    <row r="604" spans="2:19" ht="12.75">
      <c r="B604" t="s">
        <v>11</v>
      </c>
      <c r="C604" s="18">
        <v>6326</v>
      </c>
      <c r="D604">
        <v>2162</v>
      </c>
      <c r="E604">
        <v>68</v>
      </c>
      <c r="F604">
        <v>1640</v>
      </c>
      <c r="G604" s="21">
        <f aca="true" t="shared" si="262" ref="G604:G610">SUM(D604:F604)</f>
        <v>3870</v>
      </c>
      <c r="H604" s="20"/>
      <c r="I604" s="18">
        <v>1167</v>
      </c>
      <c r="J604">
        <v>358</v>
      </c>
      <c r="K604">
        <v>7</v>
      </c>
      <c r="L604">
        <v>679</v>
      </c>
      <c r="M604" s="21">
        <f aca="true" t="shared" si="263" ref="M604:M610">SUM(J604:L604)</f>
        <v>1044</v>
      </c>
      <c r="N604" s="20"/>
      <c r="O604" s="18">
        <f aca="true" t="shared" si="264" ref="O604:S611">C604+I604</f>
        <v>7493</v>
      </c>
      <c r="P604">
        <f t="shared" si="264"/>
        <v>2520</v>
      </c>
      <c r="Q604">
        <f t="shared" si="264"/>
        <v>75</v>
      </c>
      <c r="R604">
        <f t="shared" si="264"/>
        <v>2319</v>
      </c>
      <c r="S604" s="21">
        <f t="shared" si="264"/>
        <v>4914</v>
      </c>
    </row>
    <row r="605" spans="2:19" ht="12.75">
      <c r="B605" t="s">
        <v>523</v>
      </c>
      <c r="C605" s="18">
        <v>494</v>
      </c>
      <c r="D605">
        <v>292</v>
      </c>
      <c r="E605">
        <v>11</v>
      </c>
      <c r="F605">
        <v>200</v>
      </c>
      <c r="G605" s="21">
        <f t="shared" si="262"/>
        <v>503</v>
      </c>
      <c r="H605" s="20"/>
      <c r="I605" s="18">
        <v>745</v>
      </c>
      <c r="J605">
        <v>273</v>
      </c>
      <c r="K605">
        <v>8</v>
      </c>
      <c r="L605">
        <v>240</v>
      </c>
      <c r="M605" s="21">
        <f t="shared" si="263"/>
        <v>521</v>
      </c>
      <c r="N605" s="20"/>
      <c r="O605" s="18">
        <f t="shared" si="264"/>
        <v>1239</v>
      </c>
      <c r="P605">
        <f t="shared" si="264"/>
        <v>565</v>
      </c>
      <c r="Q605">
        <f t="shared" si="264"/>
        <v>19</v>
      </c>
      <c r="R605">
        <f t="shared" si="264"/>
        <v>440</v>
      </c>
      <c r="S605" s="21">
        <f t="shared" si="264"/>
        <v>1024</v>
      </c>
    </row>
    <row r="606" spans="2:19" ht="12.75">
      <c r="B606" t="s">
        <v>524</v>
      </c>
      <c r="C606" s="18">
        <v>1366</v>
      </c>
      <c r="D606">
        <v>690</v>
      </c>
      <c r="E606">
        <v>20</v>
      </c>
      <c r="F606">
        <v>521</v>
      </c>
      <c r="G606" s="21">
        <f t="shared" si="262"/>
        <v>1231</v>
      </c>
      <c r="H606" s="20"/>
      <c r="I606" s="18">
        <v>837</v>
      </c>
      <c r="J606">
        <v>315</v>
      </c>
      <c r="K606">
        <v>9</v>
      </c>
      <c r="L606">
        <v>354</v>
      </c>
      <c r="M606" s="21">
        <f t="shared" si="263"/>
        <v>678</v>
      </c>
      <c r="N606" s="20"/>
      <c r="O606" s="18">
        <f t="shared" si="264"/>
        <v>2203</v>
      </c>
      <c r="P606">
        <f t="shared" si="264"/>
        <v>1005</v>
      </c>
      <c r="Q606">
        <f t="shared" si="264"/>
        <v>29</v>
      </c>
      <c r="R606">
        <f t="shared" si="264"/>
        <v>875</v>
      </c>
      <c r="S606" s="21">
        <f t="shared" si="264"/>
        <v>1909</v>
      </c>
    </row>
    <row r="607" spans="2:19" ht="12.75">
      <c r="B607" t="s">
        <v>525</v>
      </c>
      <c r="C607" s="18">
        <v>944</v>
      </c>
      <c r="D607">
        <v>502</v>
      </c>
      <c r="E607">
        <v>29</v>
      </c>
      <c r="F607">
        <v>334</v>
      </c>
      <c r="G607" s="21">
        <f t="shared" si="262"/>
        <v>865</v>
      </c>
      <c r="H607" s="20"/>
      <c r="I607" s="18">
        <v>685</v>
      </c>
      <c r="J607">
        <v>277</v>
      </c>
      <c r="K607">
        <v>6</v>
      </c>
      <c r="L607">
        <v>207</v>
      </c>
      <c r="M607" s="21">
        <f t="shared" si="263"/>
        <v>490</v>
      </c>
      <c r="N607" s="20"/>
      <c r="O607" s="18">
        <f t="shared" si="264"/>
        <v>1629</v>
      </c>
      <c r="P607">
        <f t="shared" si="264"/>
        <v>779</v>
      </c>
      <c r="Q607">
        <f t="shared" si="264"/>
        <v>35</v>
      </c>
      <c r="R607">
        <f t="shared" si="264"/>
        <v>541</v>
      </c>
      <c r="S607" s="21">
        <f t="shared" si="264"/>
        <v>1355</v>
      </c>
    </row>
    <row r="608" spans="2:19" ht="12.75">
      <c r="B608" t="s">
        <v>526</v>
      </c>
      <c r="C608" s="18">
        <v>190</v>
      </c>
      <c r="D608">
        <v>98</v>
      </c>
      <c r="E608">
        <v>5</v>
      </c>
      <c r="F608">
        <v>102</v>
      </c>
      <c r="G608" s="21">
        <f t="shared" si="262"/>
        <v>205</v>
      </c>
      <c r="H608" s="20"/>
      <c r="I608" s="18">
        <v>827</v>
      </c>
      <c r="J608">
        <v>184</v>
      </c>
      <c r="K608">
        <v>1</v>
      </c>
      <c r="L608">
        <v>173</v>
      </c>
      <c r="M608" s="21">
        <f t="shared" si="263"/>
        <v>358</v>
      </c>
      <c r="N608" s="20"/>
      <c r="O608" s="18">
        <f t="shared" si="264"/>
        <v>1017</v>
      </c>
      <c r="P608">
        <f t="shared" si="264"/>
        <v>282</v>
      </c>
      <c r="Q608">
        <f t="shared" si="264"/>
        <v>6</v>
      </c>
      <c r="R608">
        <f t="shared" si="264"/>
        <v>275</v>
      </c>
      <c r="S608" s="21">
        <f t="shared" si="264"/>
        <v>563</v>
      </c>
    </row>
    <row r="609" spans="2:19" ht="12.75">
      <c r="B609" t="s">
        <v>527</v>
      </c>
      <c r="C609" s="18">
        <v>364</v>
      </c>
      <c r="D609">
        <v>59</v>
      </c>
      <c r="E609">
        <v>1</v>
      </c>
      <c r="F609">
        <v>30</v>
      </c>
      <c r="G609" s="21">
        <f t="shared" si="262"/>
        <v>90</v>
      </c>
      <c r="H609" s="20"/>
      <c r="I609" s="18">
        <v>710</v>
      </c>
      <c r="J609">
        <v>176</v>
      </c>
      <c r="K609">
        <v>7</v>
      </c>
      <c r="L609">
        <v>80</v>
      </c>
      <c r="M609" s="21">
        <f t="shared" si="263"/>
        <v>263</v>
      </c>
      <c r="N609" s="20"/>
      <c r="O609" s="18">
        <f t="shared" si="264"/>
        <v>1074</v>
      </c>
      <c r="P609">
        <f t="shared" si="264"/>
        <v>235</v>
      </c>
      <c r="Q609">
        <f t="shared" si="264"/>
        <v>8</v>
      </c>
      <c r="R609">
        <f t="shared" si="264"/>
        <v>110</v>
      </c>
      <c r="S609" s="21">
        <f t="shared" si="264"/>
        <v>353</v>
      </c>
    </row>
    <row r="610" spans="2:19" ht="12.75">
      <c r="B610" t="s">
        <v>528</v>
      </c>
      <c r="C610" s="18">
        <v>289</v>
      </c>
      <c r="D610">
        <v>138</v>
      </c>
      <c r="E610">
        <v>5</v>
      </c>
      <c r="F610">
        <v>95</v>
      </c>
      <c r="G610" s="21">
        <f t="shared" si="262"/>
        <v>238</v>
      </c>
      <c r="H610" s="20"/>
      <c r="I610" s="18">
        <v>540</v>
      </c>
      <c r="J610">
        <v>129</v>
      </c>
      <c r="K610">
        <v>2</v>
      </c>
      <c r="L610">
        <v>82</v>
      </c>
      <c r="M610" s="21">
        <f t="shared" si="263"/>
        <v>213</v>
      </c>
      <c r="N610" s="20"/>
      <c r="O610" s="18">
        <f t="shared" si="264"/>
        <v>829</v>
      </c>
      <c r="P610">
        <f t="shared" si="264"/>
        <v>267</v>
      </c>
      <c r="Q610">
        <f t="shared" si="264"/>
        <v>7</v>
      </c>
      <c r="R610">
        <f t="shared" si="264"/>
        <v>177</v>
      </c>
      <c r="S610" s="21">
        <f t="shared" si="264"/>
        <v>451</v>
      </c>
    </row>
    <row r="611" spans="1:19" s="2" customFormat="1" ht="12.75">
      <c r="A611" s="22"/>
      <c r="B611" s="23" t="s">
        <v>25</v>
      </c>
      <c r="C611" s="24">
        <v>9973</v>
      </c>
      <c r="D611" s="25">
        <f>SUM(D604:D610)</f>
        <v>3941</v>
      </c>
      <c r="E611" s="25">
        <f>SUM(E604:E610)</f>
        <v>139</v>
      </c>
      <c r="F611" s="25">
        <f>SUM(F604:F610)</f>
        <v>2922</v>
      </c>
      <c r="G611" s="25">
        <f>SUM(G604:G610)</f>
        <v>7002</v>
      </c>
      <c r="H611" s="21"/>
      <c r="I611" s="24">
        <f>SUM(I604:I610)</f>
        <v>5511</v>
      </c>
      <c r="J611" s="25">
        <f>SUM(J604:J610)</f>
        <v>1712</v>
      </c>
      <c r="K611" s="25">
        <f>SUM(K604:K610)</f>
        <v>40</v>
      </c>
      <c r="L611" s="25">
        <f>SUM(L604:L610)</f>
        <v>1815</v>
      </c>
      <c r="M611" s="25">
        <f>SUM(M604:M610)</f>
        <v>3567</v>
      </c>
      <c r="N611" s="21"/>
      <c r="O611" s="24">
        <f t="shared" si="264"/>
        <v>15484</v>
      </c>
      <c r="P611" s="25">
        <f t="shared" si="264"/>
        <v>5653</v>
      </c>
      <c r="Q611" s="25">
        <f t="shared" si="264"/>
        <v>179</v>
      </c>
      <c r="R611" s="25">
        <f t="shared" si="264"/>
        <v>4737</v>
      </c>
      <c r="S611" s="25">
        <f t="shared" si="264"/>
        <v>10569</v>
      </c>
    </row>
    <row r="612" spans="1:19" ht="12.75">
      <c r="A612" s="1" t="s">
        <v>529</v>
      </c>
      <c r="C612" s="18"/>
      <c r="G612" s="21"/>
      <c r="H612" s="20"/>
      <c r="I612" s="18"/>
      <c r="M612" s="21"/>
      <c r="N612" s="20"/>
      <c r="O612" s="18"/>
      <c r="S612" s="21"/>
    </row>
    <row r="613" spans="2:19" ht="12.75">
      <c r="B613" t="s">
        <v>11</v>
      </c>
      <c r="C613" s="18">
        <v>20485</v>
      </c>
      <c r="D613">
        <v>5647</v>
      </c>
      <c r="E613">
        <v>64</v>
      </c>
      <c r="F613">
        <v>3566</v>
      </c>
      <c r="G613" s="21">
        <f aca="true" t="shared" si="265" ref="G613:G618">SUM(D613:F613)</f>
        <v>9277</v>
      </c>
      <c r="H613" s="20"/>
      <c r="I613" s="18">
        <v>3680</v>
      </c>
      <c r="J613">
        <v>701</v>
      </c>
      <c r="K613">
        <v>5</v>
      </c>
      <c r="L613">
        <v>238</v>
      </c>
      <c r="M613" s="21">
        <f aca="true" t="shared" si="266" ref="M613:M618">SUM(J613:L613)</f>
        <v>944</v>
      </c>
      <c r="N613" s="20"/>
      <c r="O613" s="18">
        <f aca="true" t="shared" si="267" ref="O613:S619">C613+I613</f>
        <v>24165</v>
      </c>
      <c r="P613">
        <f t="shared" si="267"/>
        <v>6348</v>
      </c>
      <c r="Q613">
        <f t="shared" si="267"/>
        <v>69</v>
      </c>
      <c r="R613">
        <f t="shared" si="267"/>
        <v>3804</v>
      </c>
      <c r="S613" s="21">
        <f t="shared" si="267"/>
        <v>10221</v>
      </c>
    </row>
    <row r="614" spans="2:19" ht="12.75">
      <c r="B614" t="s">
        <v>530</v>
      </c>
      <c r="C614" s="18">
        <v>9869</v>
      </c>
      <c r="D614">
        <v>1906</v>
      </c>
      <c r="E614">
        <v>18</v>
      </c>
      <c r="F614">
        <v>1411</v>
      </c>
      <c r="G614" s="21">
        <f t="shared" si="265"/>
        <v>3335</v>
      </c>
      <c r="H614" s="20"/>
      <c r="I614" s="18">
        <v>509</v>
      </c>
      <c r="J614">
        <v>79</v>
      </c>
      <c r="K614">
        <v>3</v>
      </c>
      <c r="L614">
        <v>110</v>
      </c>
      <c r="M614" s="21">
        <f t="shared" si="266"/>
        <v>192</v>
      </c>
      <c r="N614" s="20"/>
      <c r="O614" s="18">
        <f t="shared" si="267"/>
        <v>10378</v>
      </c>
      <c r="P614">
        <f t="shared" si="267"/>
        <v>1985</v>
      </c>
      <c r="Q614">
        <f t="shared" si="267"/>
        <v>21</v>
      </c>
      <c r="R614">
        <f t="shared" si="267"/>
        <v>1521</v>
      </c>
      <c r="S614" s="21">
        <f t="shared" si="267"/>
        <v>3527</v>
      </c>
    </row>
    <row r="615" spans="2:19" ht="12.75">
      <c r="B615" t="s">
        <v>531</v>
      </c>
      <c r="C615" s="18">
        <v>2963</v>
      </c>
      <c r="D615">
        <v>860</v>
      </c>
      <c r="E615">
        <v>12</v>
      </c>
      <c r="F615">
        <v>703</v>
      </c>
      <c r="G615" s="21">
        <f t="shared" si="265"/>
        <v>1575</v>
      </c>
      <c r="H615" s="20"/>
      <c r="I615" s="18">
        <v>756</v>
      </c>
      <c r="J615">
        <v>45</v>
      </c>
      <c r="K615">
        <v>0</v>
      </c>
      <c r="L615">
        <v>36</v>
      </c>
      <c r="M615" s="21">
        <f t="shared" si="266"/>
        <v>81</v>
      </c>
      <c r="N615" s="20"/>
      <c r="O615" s="18">
        <f t="shared" si="267"/>
        <v>3719</v>
      </c>
      <c r="P615">
        <f t="shared" si="267"/>
        <v>905</v>
      </c>
      <c r="Q615">
        <f t="shared" si="267"/>
        <v>12</v>
      </c>
      <c r="R615">
        <f t="shared" si="267"/>
        <v>739</v>
      </c>
      <c r="S615" s="21">
        <f t="shared" si="267"/>
        <v>1656</v>
      </c>
    </row>
    <row r="616" spans="2:19" ht="12.75">
      <c r="B616" t="s">
        <v>532</v>
      </c>
      <c r="C616" s="18">
        <v>1354</v>
      </c>
      <c r="D616">
        <v>771</v>
      </c>
      <c r="E616">
        <v>11</v>
      </c>
      <c r="F616">
        <v>434</v>
      </c>
      <c r="G616" s="21">
        <f t="shared" si="265"/>
        <v>1216</v>
      </c>
      <c r="H616" s="20"/>
      <c r="I616" s="18">
        <v>2856</v>
      </c>
      <c r="J616">
        <v>683</v>
      </c>
      <c r="K616">
        <v>2</v>
      </c>
      <c r="L616">
        <v>188</v>
      </c>
      <c r="M616" s="21">
        <f t="shared" si="266"/>
        <v>873</v>
      </c>
      <c r="N616" s="20"/>
      <c r="O616" s="18">
        <f t="shared" si="267"/>
        <v>4210</v>
      </c>
      <c r="P616">
        <f t="shared" si="267"/>
        <v>1454</v>
      </c>
      <c r="Q616">
        <f t="shared" si="267"/>
        <v>13</v>
      </c>
      <c r="R616">
        <f t="shared" si="267"/>
        <v>622</v>
      </c>
      <c r="S616" s="21">
        <f t="shared" si="267"/>
        <v>2089</v>
      </c>
    </row>
    <row r="617" spans="2:19" ht="12.75">
      <c r="B617" t="s">
        <v>533</v>
      </c>
      <c r="C617" s="18">
        <v>1788</v>
      </c>
      <c r="D617">
        <v>712</v>
      </c>
      <c r="E617">
        <v>6</v>
      </c>
      <c r="F617">
        <v>477</v>
      </c>
      <c r="G617" s="21">
        <f t="shared" si="265"/>
        <v>1195</v>
      </c>
      <c r="H617" s="20"/>
      <c r="I617" s="18">
        <v>1152</v>
      </c>
      <c r="J617">
        <v>164</v>
      </c>
      <c r="K617">
        <v>1</v>
      </c>
      <c r="L617">
        <v>70</v>
      </c>
      <c r="M617" s="21">
        <f t="shared" si="266"/>
        <v>235</v>
      </c>
      <c r="N617" s="20"/>
      <c r="O617" s="18">
        <f t="shared" si="267"/>
        <v>2940</v>
      </c>
      <c r="P617">
        <f t="shared" si="267"/>
        <v>876</v>
      </c>
      <c r="Q617">
        <f t="shared" si="267"/>
        <v>7</v>
      </c>
      <c r="R617">
        <f t="shared" si="267"/>
        <v>547</v>
      </c>
      <c r="S617" s="21">
        <f t="shared" si="267"/>
        <v>1430</v>
      </c>
    </row>
    <row r="618" spans="2:19" ht="12.75">
      <c r="B618" t="s">
        <v>534</v>
      </c>
      <c r="C618" s="18">
        <v>1926</v>
      </c>
      <c r="D618">
        <v>541</v>
      </c>
      <c r="E618">
        <v>6</v>
      </c>
      <c r="F618">
        <v>428</v>
      </c>
      <c r="G618" s="21">
        <f t="shared" si="265"/>
        <v>975</v>
      </c>
      <c r="H618" s="20"/>
      <c r="I618" s="18">
        <v>61</v>
      </c>
      <c r="J618">
        <v>59</v>
      </c>
      <c r="K618">
        <v>0</v>
      </c>
      <c r="L618">
        <v>21</v>
      </c>
      <c r="M618" s="21">
        <f t="shared" si="266"/>
        <v>80</v>
      </c>
      <c r="N618" s="20"/>
      <c r="O618" s="18">
        <f t="shared" si="267"/>
        <v>1987</v>
      </c>
      <c r="P618">
        <f t="shared" si="267"/>
        <v>600</v>
      </c>
      <c r="Q618">
        <f t="shared" si="267"/>
        <v>6</v>
      </c>
      <c r="R618">
        <f t="shared" si="267"/>
        <v>449</v>
      </c>
      <c r="S618" s="21">
        <f t="shared" si="267"/>
        <v>1055</v>
      </c>
    </row>
    <row r="619" spans="1:19" s="2" customFormat="1" ht="12.75">
      <c r="A619" s="22"/>
      <c r="B619" s="23" t="s">
        <v>25</v>
      </c>
      <c r="C619" s="24">
        <v>38385</v>
      </c>
      <c r="D619" s="25">
        <f>SUM(D613:D618)</f>
        <v>10437</v>
      </c>
      <c r="E619" s="25">
        <f>SUM(E613:E618)</f>
        <v>117</v>
      </c>
      <c r="F619" s="25">
        <f>SUM(F613:F618)</f>
        <v>7019</v>
      </c>
      <c r="G619" s="25">
        <f>SUM(G613:G618)</f>
        <v>17573</v>
      </c>
      <c r="H619" s="21"/>
      <c r="I619" s="24">
        <f>SUM(I613:I618)</f>
        <v>9014</v>
      </c>
      <c r="J619" s="25">
        <f>SUM(J613:J618)</f>
        <v>1731</v>
      </c>
      <c r="K619" s="25">
        <f>SUM(K613:K618)</f>
        <v>11</v>
      </c>
      <c r="L619" s="25">
        <f>SUM(L613:L618)</f>
        <v>663</v>
      </c>
      <c r="M619" s="25">
        <f>SUM(M613:M618)</f>
        <v>2405</v>
      </c>
      <c r="N619" s="21"/>
      <c r="O619" s="24">
        <f t="shared" si="267"/>
        <v>47399</v>
      </c>
      <c r="P619" s="25">
        <f t="shared" si="267"/>
        <v>12168</v>
      </c>
      <c r="Q619" s="25">
        <f t="shared" si="267"/>
        <v>128</v>
      </c>
      <c r="R619" s="25">
        <f t="shared" si="267"/>
        <v>7682</v>
      </c>
      <c r="S619" s="25">
        <f t="shared" si="267"/>
        <v>19978</v>
      </c>
    </row>
    <row r="620" spans="1:19" ht="12.75">
      <c r="A620" s="1" t="s">
        <v>535</v>
      </c>
      <c r="C620" s="18"/>
      <c r="G620" s="21"/>
      <c r="H620" s="20"/>
      <c r="I620" s="18"/>
      <c r="M620" s="21"/>
      <c r="N620" s="20"/>
      <c r="O620" s="18"/>
      <c r="S620" s="21"/>
    </row>
    <row r="621" spans="2:19" ht="12.75">
      <c r="B621" t="s">
        <v>11</v>
      </c>
      <c r="C621" s="18">
        <v>13495</v>
      </c>
      <c r="D621">
        <v>6513</v>
      </c>
      <c r="E621">
        <v>114</v>
      </c>
      <c r="F621">
        <v>3785</v>
      </c>
      <c r="G621" s="21">
        <f aca="true" t="shared" si="268" ref="G621:G652">SUM(D621:F621)</f>
        <v>10412</v>
      </c>
      <c r="H621" s="20"/>
      <c r="I621" s="18">
        <v>3452</v>
      </c>
      <c r="J621">
        <v>172</v>
      </c>
      <c r="K621">
        <v>2</v>
      </c>
      <c r="L621">
        <v>367</v>
      </c>
      <c r="M621" s="21">
        <f aca="true" t="shared" si="269" ref="M621:M652">SUM(J621:L621)</f>
        <v>541</v>
      </c>
      <c r="N621" s="20"/>
      <c r="O621" s="18">
        <f aca="true" t="shared" si="270" ref="O621:S628">C621+I621</f>
        <v>16947</v>
      </c>
      <c r="P621">
        <f t="shared" si="270"/>
        <v>6685</v>
      </c>
      <c r="Q621">
        <f t="shared" si="270"/>
        <v>116</v>
      </c>
      <c r="R621">
        <f t="shared" si="270"/>
        <v>4152</v>
      </c>
      <c r="S621" s="21">
        <f t="shared" si="270"/>
        <v>10953</v>
      </c>
    </row>
    <row r="622" spans="2:19" ht="12.75">
      <c r="B622" t="s">
        <v>536</v>
      </c>
      <c r="C622" s="18">
        <v>5523</v>
      </c>
      <c r="D622">
        <v>2654</v>
      </c>
      <c r="E622">
        <v>40</v>
      </c>
      <c r="F622">
        <v>1517</v>
      </c>
      <c r="G622" s="21">
        <f t="shared" si="268"/>
        <v>4211</v>
      </c>
      <c r="H622" s="20"/>
      <c r="I622" s="18">
        <v>4870</v>
      </c>
      <c r="J622">
        <v>731</v>
      </c>
      <c r="K622">
        <v>9</v>
      </c>
      <c r="L622">
        <v>332</v>
      </c>
      <c r="M622" s="21">
        <f t="shared" si="269"/>
        <v>1072</v>
      </c>
      <c r="N622" s="20"/>
      <c r="O622" s="18">
        <f t="shared" si="270"/>
        <v>10393</v>
      </c>
      <c r="P622">
        <f t="shared" si="270"/>
        <v>3385</v>
      </c>
      <c r="Q622">
        <f t="shared" si="270"/>
        <v>49</v>
      </c>
      <c r="R622">
        <f t="shared" si="270"/>
        <v>1849</v>
      </c>
      <c r="S622" s="21">
        <f t="shared" si="270"/>
        <v>5283</v>
      </c>
    </row>
    <row r="623" spans="2:19" ht="12.75">
      <c r="B623" t="s">
        <v>537</v>
      </c>
      <c r="C623" s="18">
        <v>4710</v>
      </c>
      <c r="D623">
        <v>1421</v>
      </c>
      <c r="E623">
        <v>29</v>
      </c>
      <c r="F623">
        <v>694</v>
      </c>
      <c r="G623" s="21">
        <f t="shared" si="268"/>
        <v>2144</v>
      </c>
      <c r="H623" s="20"/>
      <c r="I623" s="18">
        <v>3545</v>
      </c>
      <c r="J623">
        <v>566</v>
      </c>
      <c r="K623">
        <v>9</v>
      </c>
      <c r="L623">
        <v>259</v>
      </c>
      <c r="M623" s="21">
        <f t="shared" si="269"/>
        <v>834</v>
      </c>
      <c r="N623" s="20"/>
      <c r="O623" s="18">
        <f t="shared" si="270"/>
        <v>8255</v>
      </c>
      <c r="P623">
        <f t="shared" si="270"/>
        <v>1987</v>
      </c>
      <c r="Q623">
        <f t="shared" si="270"/>
        <v>38</v>
      </c>
      <c r="R623">
        <f t="shared" si="270"/>
        <v>953</v>
      </c>
      <c r="S623" s="21">
        <f t="shared" si="270"/>
        <v>2978</v>
      </c>
    </row>
    <row r="624" spans="2:19" ht="12.75">
      <c r="B624" t="s">
        <v>538</v>
      </c>
      <c r="C624" s="18">
        <v>4408</v>
      </c>
      <c r="D624">
        <v>675</v>
      </c>
      <c r="E624">
        <v>11</v>
      </c>
      <c r="F624">
        <v>315</v>
      </c>
      <c r="G624" s="21">
        <f t="shared" si="268"/>
        <v>1001</v>
      </c>
      <c r="H624" s="20"/>
      <c r="I624" s="18">
        <v>1611</v>
      </c>
      <c r="J624">
        <v>326</v>
      </c>
      <c r="K624">
        <v>6</v>
      </c>
      <c r="L624">
        <v>141</v>
      </c>
      <c r="M624" s="21">
        <f t="shared" si="269"/>
        <v>473</v>
      </c>
      <c r="N624" s="20"/>
      <c r="O624" s="18">
        <f t="shared" si="270"/>
        <v>6019</v>
      </c>
      <c r="P624">
        <f t="shared" si="270"/>
        <v>1001</v>
      </c>
      <c r="Q624">
        <f t="shared" si="270"/>
        <v>17</v>
      </c>
      <c r="R624">
        <f t="shared" si="270"/>
        <v>456</v>
      </c>
      <c r="S624" s="21">
        <f t="shared" si="270"/>
        <v>1474</v>
      </c>
    </row>
    <row r="625" spans="2:19" ht="12.75">
      <c r="B625" t="s">
        <v>539</v>
      </c>
      <c r="C625" s="18">
        <v>2342</v>
      </c>
      <c r="D625">
        <v>1128</v>
      </c>
      <c r="E625">
        <v>32</v>
      </c>
      <c r="F625">
        <v>834</v>
      </c>
      <c r="G625" s="21">
        <f t="shared" si="268"/>
        <v>1994</v>
      </c>
      <c r="H625" s="20"/>
      <c r="I625" s="18">
        <v>2290</v>
      </c>
      <c r="J625">
        <v>274</v>
      </c>
      <c r="K625">
        <v>2</v>
      </c>
      <c r="L625">
        <v>266</v>
      </c>
      <c r="M625" s="21">
        <f t="shared" si="269"/>
        <v>542</v>
      </c>
      <c r="N625" s="20"/>
      <c r="O625" s="18">
        <f t="shared" si="270"/>
        <v>4632</v>
      </c>
      <c r="P625">
        <f t="shared" si="270"/>
        <v>1402</v>
      </c>
      <c r="Q625">
        <f t="shared" si="270"/>
        <v>34</v>
      </c>
      <c r="R625">
        <f t="shared" si="270"/>
        <v>1100</v>
      </c>
      <c r="S625" s="21">
        <f t="shared" si="270"/>
        <v>2536</v>
      </c>
    </row>
    <row r="626" spans="2:19" ht="12.75">
      <c r="B626" t="s">
        <v>540</v>
      </c>
      <c r="C626" s="18">
        <v>2113</v>
      </c>
      <c r="D626">
        <v>797</v>
      </c>
      <c r="E626">
        <v>24</v>
      </c>
      <c r="F626">
        <v>457</v>
      </c>
      <c r="G626" s="21">
        <f t="shared" si="268"/>
        <v>1278</v>
      </c>
      <c r="H626" s="20"/>
      <c r="I626" s="18">
        <v>3000</v>
      </c>
      <c r="J626">
        <v>534</v>
      </c>
      <c r="K626">
        <v>2</v>
      </c>
      <c r="L626">
        <v>342</v>
      </c>
      <c r="M626" s="21">
        <f t="shared" si="269"/>
        <v>878</v>
      </c>
      <c r="N626" s="20"/>
      <c r="O626" s="18">
        <f t="shared" si="270"/>
        <v>5113</v>
      </c>
      <c r="P626">
        <f t="shared" si="270"/>
        <v>1331</v>
      </c>
      <c r="Q626">
        <f t="shared" si="270"/>
        <v>26</v>
      </c>
      <c r="R626">
        <f t="shared" si="270"/>
        <v>799</v>
      </c>
      <c r="S626" s="21">
        <f t="shared" si="270"/>
        <v>2156</v>
      </c>
    </row>
    <row r="627" spans="2:19" ht="12.75">
      <c r="B627" t="s">
        <v>541</v>
      </c>
      <c r="C627" s="18">
        <v>1157</v>
      </c>
      <c r="D627">
        <v>673</v>
      </c>
      <c r="E627">
        <v>10</v>
      </c>
      <c r="F627">
        <v>340</v>
      </c>
      <c r="G627" s="21">
        <f t="shared" si="268"/>
        <v>1023</v>
      </c>
      <c r="H627" s="20"/>
      <c r="I627" s="18">
        <v>1729</v>
      </c>
      <c r="J627">
        <v>315</v>
      </c>
      <c r="K627">
        <v>1</v>
      </c>
      <c r="L627">
        <v>155</v>
      </c>
      <c r="M627" s="21">
        <f t="shared" si="269"/>
        <v>471</v>
      </c>
      <c r="N627" s="20"/>
      <c r="O627" s="18">
        <f t="shared" si="270"/>
        <v>2886</v>
      </c>
      <c r="P627">
        <f t="shared" si="270"/>
        <v>988</v>
      </c>
      <c r="Q627">
        <f t="shared" si="270"/>
        <v>11</v>
      </c>
      <c r="R627">
        <f t="shared" si="270"/>
        <v>495</v>
      </c>
      <c r="S627" s="21">
        <f t="shared" si="270"/>
        <v>1494</v>
      </c>
    </row>
    <row r="628" spans="2:19" ht="12.75">
      <c r="B628" t="s">
        <v>542</v>
      </c>
      <c r="C628" s="18">
        <v>4467</v>
      </c>
      <c r="D628">
        <v>2350</v>
      </c>
      <c r="E628">
        <v>34</v>
      </c>
      <c r="F628">
        <v>1562</v>
      </c>
      <c r="G628" s="21">
        <f t="shared" si="268"/>
        <v>3946</v>
      </c>
      <c r="H628" s="20"/>
      <c r="I628" s="18">
        <v>3314</v>
      </c>
      <c r="J628">
        <v>723</v>
      </c>
      <c r="K628">
        <v>5</v>
      </c>
      <c r="L628">
        <v>542</v>
      </c>
      <c r="M628" s="21">
        <f t="shared" si="269"/>
        <v>1270</v>
      </c>
      <c r="N628" s="20"/>
      <c r="O628" s="18">
        <f t="shared" si="270"/>
        <v>7781</v>
      </c>
      <c r="P628">
        <f t="shared" si="270"/>
        <v>3073</v>
      </c>
      <c r="Q628">
        <f t="shared" si="270"/>
        <v>39</v>
      </c>
      <c r="R628">
        <f t="shared" si="270"/>
        <v>2104</v>
      </c>
      <c r="S628" s="21">
        <f t="shared" si="270"/>
        <v>5216</v>
      </c>
    </row>
    <row r="629" spans="2:19" ht="12.75">
      <c r="B629" t="s">
        <v>543</v>
      </c>
      <c r="C629" s="18">
        <v>427</v>
      </c>
      <c r="D629">
        <v>158</v>
      </c>
      <c r="E629">
        <v>4</v>
      </c>
      <c r="F629">
        <v>122</v>
      </c>
      <c r="G629" s="21">
        <f t="shared" si="268"/>
        <v>284</v>
      </c>
      <c r="H629" s="20"/>
      <c r="I629" s="18">
        <v>798</v>
      </c>
      <c r="J629">
        <v>41</v>
      </c>
      <c r="K629">
        <v>1</v>
      </c>
      <c r="L629">
        <v>16</v>
      </c>
      <c r="M629" s="21">
        <f t="shared" si="269"/>
        <v>58</v>
      </c>
      <c r="N629" s="20"/>
      <c r="O629" s="18">
        <f aca="true" t="shared" si="271" ref="O629:O653">C629+I629</f>
        <v>1225</v>
      </c>
      <c r="P629" t="e">
        <f>D629+#REF!</f>
        <v>#REF!</v>
      </c>
      <c r="Q629">
        <f aca="true" t="shared" si="272" ref="Q629:Q653">E629+K629</f>
        <v>5</v>
      </c>
      <c r="R629">
        <f aca="true" t="shared" si="273" ref="R629:R653">F629+L629</f>
        <v>138</v>
      </c>
      <c r="S629" s="21">
        <f aca="true" t="shared" si="274" ref="S629:S653">G629+M629</f>
        <v>342</v>
      </c>
    </row>
    <row r="630" spans="2:19" ht="12.75">
      <c r="B630" t="s">
        <v>544</v>
      </c>
      <c r="C630" s="18">
        <v>2262</v>
      </c>
      <c r="D630">
        <v>1212</v>
      </c>
      <c r="E630">
        <v>19</v>
      </c>
      <c r="F630">
        <v>604</v>
      </c>
      <c r="G630" s="21">
        <f t="shared" si="268"/>
        <v>1835</v>
      </c>
      <c r="H630" s="20"/>
      <c r="I630" s="18">
        <v>2690</v>
      </c>
      <c r="J630">
        <v>692</v>
      </c>
      <c r="K630">
        <v>4</v>
      </c>
      <c r="L630">
        <v>340</v>
      </c>
      <c r="M630" s="21">
        <f t="shared" si="269"/>
        <v>1036</v>
      </c>
      <c r="N630" s="20"/>
      <c r="O630" s="18">
        <f t="shared" si="271"/>
        <v>4952</v>
      </c>
      <c r="P630">
        <f>D630+J629</f>
        <v>1253</v>
      </c>
      <c r="Q630">
        <f t="shared" si="272"/>
        <v>23</v>
      </c>
      <c r="R630">
        <f t="shared" si="273"/>
        <v>944</v>
      </c>
      <c r="S630" s="21">
        <f t="shared" si="274"/>
        <v>2871</v>
      </c>
    </row>
    <row r="631" spans="2:19" ht="12.75">
      <c r="B631" t="s">
        <v>545</v>
      </c>
      <c r="C631" s="18">
        <v>1261</v>
      </c>
      <c r="D631">
        <v>656</v>
      </c>
      <c r="E631">
        <v>28</v>
      </c>
      <c r="F631">
        <v>437</v>
      </c>
      <c r="G631" s="21">
        <f t="shared" si="268"/>
        <v>1121</v>
      </c>
      <c r="H631" s="20"/>
      <c r="I631" s="18">
        <v>1854</v>
      </c>
      <c r="J631">
        <v>298</v>
      </c>
      <c r="K631">
        <v>8</v>
      </c>
      <c r="L631">
        <v>186</v>
      </c>
      <c r="M631" s="21">
        <f t="shared" si="269"/>
        <v>492</v>
      </c>
      <c r="N631" s="20"/>
      <c r="O631" s="18">
        <f t="shared" si="271"/>
        <v>3115</v>
      </c>
      <c r="P631">
        <f>D631+J630</f>
        <v>1348</v>
      </c>
      <c r="Q631">
        <f t="shared" si="272"/>
        <v>36</v>
      </c>
      <c r="R631">
        <f t="shared" si="273"/>
        <v>623</v>
      </c>
      <c r="S631" s="21">
        <f t="shared" si="274"/>
        <v>1613</v>
      </c>
    </row>
    <row r="632" spans="2:19" ht="12.75">
      <c r="B632" t="s">
        <v>546</v>
      </c>
      <c r="C632" s="18">
        <v>2075</v>
      </c>
      <c r="D632">
        <v>891</v>
      </c>
      <c r="E632">
        <v>37</v>
      </c>
      <c r="F632">
        <v>495</v>
      </c>
      <c r="G632" s="21">
        <f t="shared" si="268"/>
        <v>1423</v>
      </c>
      <c r="H632" s="20"/>
      <c r="I632" s="18">
        <v>2208</v>
      </c>
      <c r="J632">
        <v>336</v>
      </c>
      <c r="K632">
        <v>4</v>
      </c>
      <c r="L632">
        <v>224</v>
      </c>
      <c r="M632" s="21">
        <f t="shared" si="269"/>
        <v>564</v>
      </c>
      <c r="N632" s="20"/>
      <c r="O632" s="18">
        <f t="shared" si="271"/>
        <v>4283</v>
      </c>
      <c r="P632">
        <f>D632+J631</f>
        <v>1189</v>
      </c>
      <c r="Q632">
        <f t="shared" si="272"/>
        <v>41</v>
      </c>
      <c r="R632">
        <f t="shared" si="273"/>
        <v>719</v>
      </c>
      <c r="S632" s="21">
        <f t="shared" si="274"/>
        <v>1987</v>
      </c>
    </row>
    <row r="633" spans="2:19" ht="12.75">
      <c r="B633" t="s">
        <v>547</v>
      </c>
      <c r="C633" s="18">
        <v>1813</v>
      </c>
      <c r="D633">
        <v>1056</v>
      </c>
      <c r="E633">
        <v>33</v>
      </c>
      <c r="F633">
        <v>612</v>
      </c>
      <c r="G633" s="21">
        <f t="shared" si="268"/>
        <v>1701</v>
      </c>
      <c r="H633" s="20"/>
      <c r="I633" s="18">
        <v>1154</v>
      </c>
      <c r="J633">
        <v>202</v>
      </c>
      <c r="K633">
        <v>2</v>
      </c>
      <c r="L633">
        <v>194</v>
      </c>
      <c r="M633" s="21">
        <f t="shared" si="269"/>
        <v>398</v>
      </c>
      <c r="N633" s="20"/>
      <c r="O633" s="18">
        <f t="shared" si="271"/>
        <v>2967</v>
      </c>
      <c r="P633">
        <f aca="true" t="shared" si="275" ref="P633:P653">D633+J633</f>
        <v>1258</v>
      </c>
      <c r="Q633">
        <f t="shared" si="272"/>
        <v>35</v>
      </c>
      <c r="R633">
        <f t="shared" si="273"/>
        <v>806</v>
      </c>
      <c r="S633" s="21">
        <f t="shared" si="274"/>
        <v>2099</v>
      </c>
    </row>
    <row r="634" spans="2:19" ht="12.75">
      <c r="B634" t="s">
        <v>548</v>
      </c>
      <c r="C634" s="18">
        <v>866</v>
      </c>
      <c r="D634">
        <v>414</v>
      </c>
      <c r="E634">
        <v>8</v>
      </c>
      <c r="F634">
        <v>260</v>
      </c>
      <c r="G634" s="21">
        <f t="shared" si="268"/>
        <v>682</v>
      </c>
      <c r="H634" s="20"/>
      <c r="I634" s="18">
        <v>1055</v>
      </c>
      <c r="J634">
        <v>186</v>
      </c>
      <c r="K634">
        <v>3</v>
      </c>
      <c r="L634">
        <v>144</v>
      </c>
      <c r="M634" s="21">
        <f t="shared" si="269"/>
        <v>333</v>
      </c>
      <c r="N634" s="20"/>
      <c r="O634" s="18">
        <f t="shared" si="271"/>
        <v>1921</v>
      </c>
      <c r="P634">
        <f t="shared" si="275"/>
        <v>600</v>
      </c>
      <c r="Q634">
        <f t="shared" si="272"/>
        <v>11</v>
      </c>
      <c r="R634">
        <f t="shared" si="273"/>
        <v>404</v>
      </c>
      <c r="S634" s="21">
        <f t="shared" si="274"/>
        <v>1015</v>
      </c>
    </row>
    <row r="635" spans="2:19" ht="12.75">
      <c r="B635" t="s">
        <v>549</v>
      </c>
      <c r="C635" s="18">
        <v>1728</v>
      </c>
      <c r="D635">
        <v>719</v>
      </c>
      <c r="E635">
        <v>12</v>
      </c>
      <c r="F635">
        <v>323</v>
      </c>
      <c r="G635" s="21">
        <f t="shared" si="268"/>
        <v>1054</v>
      </c>
      <c r="H635" s="20"/>
      <c r="I635" s="18">
        <v>1335</v>
      </c>
      <c r="J635">
        <v>257</v>
      </c>
      <c r="K635">
        <v>6</v>
      </c>
      <c r="L635">
        <v>141</v>
      </c>
      <c r="M635" s="21">
        <f t="shared" si="269"/>
        <v>404</v>
      </c>
      <c r="N635" s="20"/>
      <c r="O635" s="18">
        <f t="shared" si="271"/>
        <v>3063</v>
      </c>
      <c r="P635">
        <f t="shared" si="275"/>
        <v>976</v>
      </c>
      <c r="Q635">
        <f t="shared" si="272"/>
        <v>18</v>
      </c>
      <c r="R635">
        <f t="shared" si="273"/>
        <v>464</v>
      </c>
      <c r="S635" s="21">
        <f t="shared" si="274"/>
        <v>1458</v>
      </c>
    </row>
    <row r="636" spans="2:19" ht="12.75">
      <c r="B636" t="s">
        <v>550</v>
      </c>
      <c r="C636" s="18">
        <v>1834</v>
      </c>
      <c r="D636">
        <v>424</v>
      </c>
      <c r="E636">
        <v>5</v>
      </c>
      <c r="F636">
        <v>305</v>
      </c>
      <c r="G636" s="21">
        <f t="shared" si="268"/>
        <v>734</v>
      </c>
      <c r="H636" s="20"/>
      <c r="I636" s="18">
        <v>2685</v>
      </c>
      <c r="J636">
        <v>169</v>
      </c>
      <c r="K636">
        <v>0</v>
      </c>
      <c r="L636">
        <v>126</v>
      </c>
      <c r="M636" s="21">
        <f t="shared" si="269"/>
        <v>295</v>
      </c>
      <c r="N636" s="20"/>
      <c r="O636" s="18">
        <f t="shared" si="271"/>
        <v>4519</v>
      </c>
      <c r="P636">
        <f t="shared" si="275"/>
        <v>593</v>
      </c>
      <c r="Q636">
        <f t="shared" si="272"/>
        <v>5</v>
      </c>
      <c r="R636">
        <f t="shared" si="273"/>
        <v>431</v>
      </c>
      <c r="S636" s="21">
        <f t="shared" si="274"/>
        <v>1029</v>
      </c>
    </row>
    <row r="637" spans="2:19" ht="12.75">
      <c r="B637" t="s">
        <v>551</v>
      </c>
      <c r="C637" s="18">
        <v>148</v>
      </c>
      <c r="D637">
        <v>50</v>
      </c>
      <c r="E637">
        <v>1</v>
      </c>
      <c r="F637">
        <v>22</v>
      </c>
      <c r="G637" s="21">
        <f t="shared" si="268"/>
        <v>73</v>
      </c>
      <c r="H637" s="20"/>
      <c r="I637" s="18">
        <v>345</v>
      </c>
      <c r="J637">
        <v>98</v>
      </c>
      <c r="K637">
        <v>1</v>
      </c>
      <c r="L637">
        <v>45</v>
      </c>
      <c r="M637" s="21">
        <f t="shared" si="269"/>
        <v>144</v>
      </c>
      <c r="N637" s="20"/>
      <c r="O637" s="18">
        <f t="shared" si="271"/>
        <v>493</v>
      </c>
      <c r="P637">
        <f t="shared" si="275"/>
        <v>148</v>
      </c>
      <c r="Q637">
        <f t="shared" si="272"/>
        <v>2</v>
      </c>
      <c r="R637">
        <f t="shared" si="273"/>
        <v>67</v>
      </c>
      <c r="S637" s="21">
        <f t="shared" si="274"/>
        <v>217</v>
      </c>
    </row>
    <row r="638" spans="2:19" ht="12.75">
      <c r="B638" t="s">
        <v>552</v>
      </c>
      <c r="C638" s="18">
        <v>343</v>
      </c>
      <c r="D638">
        <v>240</v>
      </c>
      <c r="E638">
        <v>7</v>
      </c>
      <c r="F638">
        <v>143</v>
      </c>
      <c r="G638" s="21">
        <f t="shared" si="268"/>
        <v>390</v>
      </c>
      <c r="H638" s="20"/>
      <c r="I638" s="18">
        <v>606</v>
      </c>
      <c r="J638">
        <v>167</v>
      </c>
      <c r="K638">
        <v>1</v>
      </c>
      <c r="L638">
        <v>97</v>
      </c>
      <c r="M638" s="21">
        <f t="shared" si="269"/>
        <v>265</v>
      </c>
      <c r="N638" s="20"/>
      <c r="O638" s="18">
        <f t="shared" si="271"/>
        <v>949</v>
      </c>
      <c r="P638">
        <f t="shared" si="275"/>
        <v>407</v>
      </c>
      <c r="Q638">
        <f t="shared" si="272"/>
        <v>8</v>
      </c>
      <c r="R638">
        <f t="shared" si="273"/>
        <v>240</v>
      </c>
      <c r="S638" s="21">
        <f t="shared" si="274"/>
        <v>655</v>
      </c>
    </row>
    <row r="639" spans="2:19" ht="12.75">
      <c r="B639" t="s">
        <v>553</v>
      </c>
      <c r="C639" s="18">
        <v>191</v>
      </c>
      <c r="D639">
        <v>151</v>
      </c>
      <c r="E639">
        <v>4</v>
      </c>
      <c r="F639">
        <v>62</v>
      </c>
      <c r="G639" s="21">
        <f t="shared" si="268"/>
        <v>217</v>
      </c>
      <c r="H639" s="20"/>
      <c r="I639" s="18">
        <v>235</v>
      </c>
      <c r="J639">
        <v>73</v>
      </c>
      <c r="K639">
        <v>0</v>
      </c>
      <c r="L639">
        <v>39</v>
      </c>
      <c r="M639" s="21">
        <f t="shared" si="269"/>
        <v>112</v>
      </c>
      <c r="N639" s="20"/>
      <c r="O639" s="18">
        <f t="shared" si="271"/>
        <v>426</v>
      </c>
      <c r="P639">
        <f t="shared" si="275"/>
        <v>224</v>
      </c>
      <c r="Q639">
        <f t="shared" si="272"/>
        <v>4</v>
      </c>
      <c r="R639">
        <f t="shared" si="273"/>
        <v>101</v>
      </c>
      <c r="S639" s="21">
        <f t="shared" si="274"/>
        <v>329</v>
      </c>
    </row>
    <row r="640" spans="2:19" ht="12.75">
      <c r="B640" t="s">
        <v>554</v>
      </c>
      <c r="C640" s="18">
        <v>419</v>
      </c>
      <c r="D640">
        <v>368</v>
      </c>
      <c r="E640">
        <v>7</v>
      </c>
      <c r="F640">
        <v>208</v>
      </c>
      <c r="G640" s="21">
        <f t="shared" si="268"/>
        <v>583</v>
      </c>
      <c r="H640" s="20"/>
      <c r="I640" s="18">
        <v>750</v>
      </c>
      <c r="J640">
        <v>205</v>
      </c>
      <c r="K640">
        <v>0</v>
      </c>
      <c r="L640">
        <v>55</v>
      </c>
      <c r="M640" s="21">
        <f t="shared" si="269"/>
        <v>260</v>
      </c>
      <c r="N640" s="20"/>
      <c r="O640" s="18">
        <f t="shared" si="271"/>
        <v>1169</v>
      </c>
      <c r="P640">
        <f t="shared" si="275"/>
        <v>573</v>
      </c>
      <c r="Q640">
        <f t="shared" si="272"/>
        <v>7</v>
      </c>
      <c r="R640">
        <f t="shared" si="273"/>
        <v>263</v>
      </c>
      <c r="S640" s="21">
        <f t="shared" si="274"/>
        <v>843</v>
      </c>
    </row>
    <row r="641" spans="2:19" ht="12.75">
      <c r="B641" t="s">
        <v>555</v>
      </c>
      <c r="C641" s="18">
        <v>3762</v>
      </c>
      <c r="D641">
        <v>1856</v>
      </c>
      <c r="E641">
        <v>39</v>
      </c>
      <c r="F641">
        <v>1149</v>
      </c>
      <c r="G641" s="21">
        <f t="shared" si="268"/>
        <v>3044</v>
      </c>
      <c r="H641" s="20"/>
      <c r="I641" s="18">
        <v>2595</v>
      </c>
      <c r="J641">
        <v>610</v>
      </c>
      <c r="K641">
        <v>6</v>
      </c>
      <c r="L641">
        <v>273</v>
      </c>
      <c r="M641" s="21">
        <f t="shared" si="269"/>
        <v>889</v>
      </c>
      <c r="N641" s="20"/>
      <c r="O641" s="18">
        <f t="shared" si="271"/>
        <v>6357</v>
      </c>
      <c r="P641">
        <f t="shared" si="275"/>
        <v>2466</v>
      </c>
      <c r="Q641">
        <f t="shared" si="272"/>
        <v>45</v>
      </c>
      <c r="R641">
        <f t="shared" si="273"/>
        <v>1422</v>
      </c>
      <c r="S641" s="21">
        <f t="shared" si="274"/>
        <v>3933</v>
      </c>
    </row>
    <row r="642" spans="2:19" ht="12.75">
      <c r="B642" t="s">
        <v>556</v>
      </c>
      <c r="C642" s="18">
        <v>5317</v>
      </c>
      <c r="D642">
        <v>2491</v>
      </c>
      <c r="E642">
        <v>52</v>
      </c>
      <c r="F642">
        <v>1461</v>
      </c>
      <c r="G642" s="21">
        <f t="shared" si="268"/>
        <v>4004</v>
      </c>
      <c r="H642" s="20"/>
      <c r="I642" s="18">
        <v>2282</v>
      </c>
      <c r="J642">
        <v>451</v>
      </c>
      <c r="K642">
        <v>4</v>
      </c>
      <c r="L642">
        <v>212</v>
      </c>
      <c r="M642" s="21">
        <f t="shared" si="269"/>
        <v>667</v>
      </c>
      <c r="N642" s="20"/>
      <c r="O642" s="18">
        <f t="shared" si="271"/>
        <v>7599</v>
      </c>
      <c r="P642">
        <f t="shared" si="275"/>
        <v>2942</v>
      </c>
      <c r="Q642">
        <f t="shared" si="272"/>
        <v>56</v>
      </c>
      <c r="R642">
        <f t="shared" si="273"/>
        <v>1673</v>
      </c>
      <c r="S642" s="21">
        <f t="shared" si="274"/>
        <v>4671</v>
      </c>
    </row>
    <row r="643" spans="2:19" ht="12.75">
      <c r="B643" t="s">
        <v>557</v>
      </c>
      <c r="C643" s="18">
        <v>8323</v>
      </c>
      <c r="D643">
        <v>3630</v>
      </c>
      <c r="E643">
        <v>65</v>
      </c>
      <c r="F643">
        <v>2010</v>
      </c>
      <c r="G643" s="21">
        <f t="shared" si="268"/>
        <v>5705</v>
      </c>
      <c r="H643" s="20"/>
      <c r="I643" s="18">
        <v>1693</v>
      </c>
      <c r="J643">
        <v>354</v>
      </c>
      <c r="K643">
        <v>7</v>
      </c>
      <c r="L643">
        <v>317</v>
      </c>
      <c r="M643" s="21">
        <f t="shared" si="269"/>
        <v>678</v>
      </c>
      <c r="N643" s="20"/>
      <c r="O643" s="18">
        <f t="shared" si="271"/>
        <v>10016</v>
      </c>
      <c r="P643">
        <f t="shared" si="275"/>
        <v>3984</v>
      </c>
      <c r="Q643">
        <f t="shared" si="272"/>
        <v>72</v>
      </c>
      <c r="R643">
        <f t="shared" si="273"/>
        <v>2327</v>
      </c>
      <c r="S643" s="21">
        <f t="shared" si="274"/>
        <v>6383</v>
      </c>
    </row>
    <row r="644" spans="2:19" ht="12.75">
      <c r="B644" t="s">
        <v>558</v>
      </c>
      <c r="C644" s="18">
        <v>324</v>
      </c>
      <c r="D644">
        <v>71</v>
      </c>
      <c r="E644">
        <v>2</v>
      </c>
      <c r="F644">
        <v>48</v>
      </c>
      <c r="G644" s="21">
        <f t="shared" si="268"/>
        <v>121</v>
      </c>
      <c r="H644" s="20"/>
      <c r="I644" s="18">
        <v>806</v>
      </c>
      <c r="J644">
        <v>54</v>
      </c>
      <c r="K644">
        <v>0</v>
      </c>
      <c r="L644">
        <v>27</v>
      </c>
      <c r="M644" s="21">
        <f t="shared" si="269"/>
        <v>81</v>
      </c>
      <c r="N644" s="20"/>
      <c r="O644" s="18">
        <f t="shared" si="271"/>
        <v>1130</v>
      </c>
      <c r="P644">
        <f t="shared" si="275"/>
        <v>125</v>
      </c>
      <c r="Q644">
        <f t="shared" si="272"/>
        <v>2</v>
      </c>
      <c r="R644">
        <f t="shared" si="273"/>
        <v>75</v>
      </c>
      <c r="S644" s="21">
        <f t="shared" si="274"/>
        <v>202</v>
      </c>
    </row>
    <row r="645" spans="2:19" ht="12.75">
      <c r="B645" t="s">
        <v>559</v>
      </c>
      <c r="C645" s="18">
        <v>172</v>
      </c>
      <c r="D645">
        <v>83</v>
      </c>
      <c r="E645">
        <v>0</v>
      </c>
      <c r="F645">
        <v>40</v>
      </c>
      <c r="G645" s="21">
        <f t="shared" si="268"/>
        <v>123</v>
      </c>
      <c r="H645" s="20"/>
      <c r="I645" s="18">
        <v>663</v>
      </c>
      <c r="J645">
        <v>56</v>
      </c>
      <c r="K645">
        <v>0</v>
      </c>
      <c r="L645">
        <v>38</v>
      </c>
      <c r="M645" s="21">
        <f t="shared" si="269"/>
        <v>94</v>
      </c>
      <c r="N645" s="20"/>
      <c r="O645" s="18">
        <f t="shared" si="271"/>
        <v>835</v>
      </c>
      <c r="P645">
        <f t="shared" si="275"/>
        <v>139</v>
      </c>
      <c r="Q645">
        <f t="shared" si="272"/>
        <v>0</v>
      </c>
      <c r="R645">
        <f t="shared" si="273"/>
        <v>78</v>
      </c>
      <c r="S645" s="21">
        <f t="shared" si="274"/>
        <v>217</v>
      </c>
    </row>
    <row r="646" spans="2:19" ht="12.75">
      <c r="B646" t="s">
        <v>560</v>
      </c>
      <c r="C646" s="18">
        <v>451</v>
      </c>
      <c r="D646">
        <v>169</v>
      </c>
      <c r="E646">
        <v>1</v>
      </c>
      <c r="F646">
        <v>72</v>
      </c>
      <c r="G646" s="21">
        <f t="shared" si="268"/>
        <v>242</v>
      </c>
      <c r="H646" s="20"/>
      <c r="I646" s="18">
        <v>828</v>
      </c>
      <c r="J646">
        <v>163</v>
      </c>
      <c r="K646">
        <v>1</v>
      </c>
      <c r="L646">
        <v>101</v>
      </c>
      <c r="M646" s="21">
        <f t="shared" si="269"/>
        <v>265</v>
      </c>
      <c r="N646" s="20"/>
      <c r="O646" s="18">
        <f t="shared" si="271"/>
        <v>1279</v>
      </c>
      <c r="P646">
        <f t="shared" si="275"/>
        <v>332</v>
      </c>
      <c r="Q646">
        <f t="shared" si="272"/>
        <v>2</v>
      </c>
      <c r="R646">
        <f t="shared" si="273"/>
        <v>173</v>
      </c>
      <c r="S646" s="21">
        <f t="shared" si="274"/>
        <v>507</v>
      </c>
    </row>
    <row r="647" spans="2:19" ht="12.75">
      <c r="B647" t="s">
        <v>561</v>
      </c>
      <c r="C647" s="18">
        <v>66</v>
      </c>
      <c r="D647">
        <v>67</v>
      </c>
      <c r="E647">
        <v>3</v>
      </c>
      <c r="F647">
        <v>22</v>
      </c>
      <c r="G647" s="21">
        <f t="shared" si="268"/>
        <v>92</v>
      </c>
      <c r="H647" s="20"/>
      <c r="I647" s="18">
        <v>124</v>
      </c>
      <c r="J647">
        <v>53</v>
      </c>
      <c r="K647">
        <v>0</v>
      </c>
      <c r="L647">
        <v>30</v>
      </c>
      <c r="M647" s="21">
        <f t="shared" si="269"/>
        <v>83</v>
      </c>
      <c r="N647" s="20"/>
      <c r="O647" s="18">
        <f t="shared" si="271"/>
        <v>190</v>
      </c>
      <c r="P647">
        <f t="shared" si="275"/>
        <v>120</v>
      </c>
      <c r="Q647">
        <f t="shared" si="272"/>
        <v>3</v>
      </c>
      <c r="R647">
        <f t="shared" si="273"/>
        <v>52</v>
      </c>
      <c r="S647" s="21">
        <f t="shared" si="274"/>
        <v>175</v>
      </c>
    </row>
    <row r="648" spans="2:19" ht="12.75">
      <c r="B648" t="s">
        <v>562</v>
      </c>
      <c r="C648" s="18">
        <v>119</v>
      </c>
      <c r="D648">
        <v>141</v>
      </c>
      <c r="E648">
        <v>2</v>
      </c>
      <c r="F648">
        <v>112</v>
      </c>
      <c r="G648" s="21">
        <f t="shared" si="268"/>
        <v>255</v>
      </c>
      <c r="H648" s="20"/>
      <c r="I648" s="18">
        <v>522</v>
      </c>
      <c r="J648">
        <v>113</v>
      </c>
      <c r="K648">
        <v>2</v>
      </c>
      <c r="L648">
        <v>62</v>
      </c>
      <c r="M648" s="21">
        <f t="shared" si="269"/>
        <v>177</v>
      </c>
      <c r="N648" s="20"/>
      <c r="O648" s="18">
        <f t="shared" si="271"/>
        <v>641</v>
      </c>
      <c r="P648">
        <f t="shared" si="275"/>
        <v>254</v>
      </c>
      <c r="Q648">
        <f t="shared" si="272"/>
        <v>4</v>
      </c>
      <c r="R648">
        <f t="shared" si="273"/>
        <v>174</v>
      </c>
      <c r="S648" s="21">
        <f t="shared" si="274"/>
        <v>432</v>
      </c>
    </row>
    <row r="649" spans="2:19" ht="12.75">
      <c r="B649" t="s">
        <v>563</v>
      </c>
      <c r="C649" s="18">
        <v>101</v>
      </c>
      <c r="D649">
        <v>119</v>
      </c>
      <c r="E649">
        <v>4</v>
      </c>
      <c r="F649">
        <v>60</v>
      </c>
      <c r="G649" s="21">
        <f t="shared" si="268"/>
        <v>183</v>
      </c>
      <c r="H649" s="20"/>
      <c r="I649" s="18">
        <v>170</v>
      </c>
      <c r="J649">
        <v>96</v>
      </c>
      <c r="K649">
        <v>2</v>
      </c>
      <c r="L649">
        <v>31</v>
      </c>
      <c r="M649" s="21">
        <f t="shared" si="269"/>
        <v>129</v>
      </c>
      <c r="N649" s="20"/>
      <c r="O649" s="18">
        <f t="shared" si="271"/>
        <v>271</v>
      </c>
      <c r="P649">
        <f t="shared" si="275"/>
        <v>215</v>
      </c>
      <c r="Q649">
        <f t="shared" si="272"/>
        <v>6</v>
      </c>
      <c r="R649">
        <f t="shared" si="273"/>
        <v>91</v>
      </c>
      <c r="S649" s="21">
        <f t="shared" si="274"/>
        <v>312</v>
      </c>
    </row>
    <row r="650" spans="2:19" ht="12.75">
      <c r="B650" t="s">
        <v>564</v>
      </c>
      <c r="C650" s="18">
        <v>193</v>
      </c>
      <c r="D650">
        <v>63</v>
      </c>
      <c r="E650">
        <v>1</v>
      </c>
      <c r="F650">
        <v>35</v>
      </c>
      <c r="G650" s="21">
        <f t="shared" si="268"/>
        <v>99</v>
      </c>
      <c r="H650" s="20"/>
      <c r="I650" s="18">
        <v>1269</v>
      </c>
      <c r="J650">
        <v>85</v>
      </c>
      <c r="K650">
        <v>1</v>
      </c>
      <c r="L650">
        <v>67</v>
      </c>
      <c r="M650" s="21">
        <f t="shared" si="269"/>
        <v>153</v>
      </c>
      <c r="N650" s="20"/>
      <c r="O650" s="18">
        <f t="shared" si="271"/>
        <v>1462</v>
      </c>
      <c r="P650">
        <f t="shared" si="275"/>
        <v>148</v>
      </c>
      <c r="Q650">
        <f t="shared" si="272"/>
        <v>2</v>
      </c>
      <c r="R650">
        <f t="shared" si="273"/>
        <v>102</v>
      </c>
      <c r="S650" s="21">
        <f t="shared" si="274"/>
        <v>252</v>
      </c>
    </row>
    <row r="651" spans="2:19" ht="12.75">
      <c r="B651" t="s">
        <v>565</v>
      </c>
      <c r="C651" s="18">
        <v>77</v>
      </c>
      <c r="D651">
        <v>148</v>
      </c>
      <c r="E651">
        <v>3</v>
      </c>
      <c r="F651">
        <v>75</v>
      </c>
      <c r="G651" s="21">
        <f t="shared" si="268"/>
        <v>226</v>
      </c>
      <c r="H651" s="20"/>
      <c r="I651" s="18">
        <v>135</v>
      </c>
      <c r="J651">
        <v>198</v>
      </c>
      <c r="K651">
        <v>3</v>
      </c>
      <c r="L651">
        <v>82</v>
      </c>
      <c r="M651" s="21">
        <f t="shared" si="269"/>
        <v>283</v>
      </c>
      <c r="N651" s="20"/>
      <c r="O651" s="18">
        <f t="shared" si="271"/>
        <v>212</v>
      </c>
      <c r="P651">
        <f t="shared" si="275"/>
        <v>346</v>
      </c>
      <c r="Q651">
        <f t="shared" si="272"/>
        <v>6</v>
      </c>
      <c r="R651">
        <f t="shared" si="273"/>
        <v>157</v>
      </c>
      <c r="S651" s="21">
        <f t="shared" si="274"/>
        <v>509</v>
      </c>
    </row>
    <row r="652" spans="2:19" ht="12.75">
      <c r="B652" t="s">
        <v>566</v>
      </c>
      <c r="C652" s="18">
        <v>30</v>
      </c>
      <c r="D652">
        <v>33</v>
      </c>
      <c r="E652">
        <v>0</v>
      </c>
      <c r="F652">
        <v>17</v>
      </c>
      <c r="G652" s="21">
        <f t="shared" si="268"/>
        <v>50</v>
      </c>
      <c r="H652" s="20"/>
      <c r="I652" s="18">
        <v>33</v>
      </c>
      <c r="J652">
        <v>21</v>
      </c>
      <c r="K652">
        <v>0</v>
      </c>
      <c r="L652">
        <v>9</v>
      </c>
      <c r="M652" s="21">
        <f t="shared" si="269"/>
        <v>30</v>
      </c>
      <c r="N652" s="20"/>
      <c r="O652" s="18">
        <f t="shared" si="271"/>
        <v>63</v>
      </c>
      <c r="P652">
        <f t="shared" si="275"/>
        <v>54</v>
      </c>
      <c r="Q652">
        <f t="shared" si="272"/>
        <v>0</v>
      </c>
      <c r="R652">
        <f t="shared" si="273"/>
        <v>26</v>
      </c>
      <c r="S652" s="21">
        <f t="shared" si="274"/>
        <v>80</v>
      </c>
    </row>
    <row r="653" spans="1:19" s="2" customFormat="1" ht="12.75">
      <c r="A653" s="22"/>
      <c r="B653" s="23" t="s">
        <v>25</v>
      </c>
      <c r="C653" s="24">
        <v>70517</v>
      </c>
      <c r="D653" s="25">
        <f>SUM(D621:D652)</f>
        <v>31421</v>
      </c>
      <c r="E653" s="25">
        <f>SUM(E621:E652)</f>
        <v>631</v>
      </c>
      <c r="F653" s="25">
        <f>SUM(F621:F652)</f>
        <v>18198</v>
      </c>
      <c r="G653" s="25">
        <f>SUM(G621:G652)</f>
        <v>50250</v>
      </c>
      <c r="H653" s="21"/>
      <c r="I653" s="24">
        <f>SUM(I621:I652)</f>
        <v>50646</v>
      </c>
      <c r="J653" s="25">
        <f>SUM(J621:J652)</f>
        <v>8619</v>
      </c>
      <c r="K653" s="25">
        <f>SUM(K621:K652)</f>
        <v>92</v>
      </c>
      <c r="L653" s="25">
        <f>SUM(L621:L652)</f>
        <v>5260</v>
      </c>
      <c r="M653" s="25">
        <f>SUM(M621:M652)</f>
        <v>13971</v>
      </c>
      <c r="N653" s="21"/>
      <c r="O653" s="24">
        <f t="shared" si="271"/>
        <v>121163</v>
      </c>
      <c r="P653" s="25">
        <f t="shared" si="275"/>
        <v>40040</v>
      </c>
      <c r="Q653" s="25">
        <f t="shared" si="272"/>
        <v>723</v>
      </c>
      <c r="R653" s="25">
        <f t="shared" si="273"/>
        <v>23458</v>
      </c>
      <c r="S653" s="25">
        <f t="shared" si="274"/>
        <v>64221</v>
      </c>
    </row>
    <row r="654" spans="1:19" ht="12.75">
      <c r="A654" s="1" t="s">
        <v>567</v>
      </c>
      <c r="C654" s="18"/>
      <c r="G654" s="21"/>
      <c r="H654" s="20"/>
      <c r="I654" s="18"/>
      <c r="M654" s="21"/>
      <c r="N654" s="20"/>
      <c r="O654" s="18"/>
      <c r="S654" s="21"/>
    </row>
    <row r="655" spans="2:19" ht="12.75">
      <c r="B655" t="s">
        <v>11</v>
      </c>
      <c r="C655" s="18">
        <v>6383</v>
      </c>
      <c r="D655">
        <v>1761</v>
      </c>
      <c r="E655">
        <v>24</v>
      </c>
      <c r="F655">
        <v>1461</v>
      </c>
      <c r="G655" s="21">
        <f aca="true" t="shared" si="276" ref="G655:G667">SUM(D655:F655)</f>
        <v>3246</v>
      </c>
      <c r="H655" s="20"/>
      <c r="I655" s="18">
        <v>1841</v>
      </c>
      <c r="J655">
        <v>339</v>
      </c>
      <c r="K655">
        <v>7</v>
      </c>
      <c r="L655">
        <v>289</v>
      </c>
      <c r="M655" s="21">
        <f aca="true" t="shared" si="277" ref="M655:M667">SUM(J655:L655)</f>
        <v>635</v>
      </c>
      <c r="N655" s="20"/>
      <c r="O655" s="18">
        <f aca="true" t="shared" si="278" ref="O655:O668">C655+I655</f>
        <v>8224</v>
      </c>
      <c r="P655">
        <f aca="true" t="shared" si="279" ref="P655:P668">D655+J655</f>
        <v>2100</v>
      </c>
      <c r="Q655">
        <f aca="true" t="shared" si="280" ref="Q655:Q668">E655+K655</f>
        <v>31</v>
      </c>
      <c r="R655">
        <f aca="true" t="shared" si="281" ref="R655:R668">F655+L655</f>
        <v>1750</v>
      </c>
      <c r="S655" s="21">
        <f aca="true" t="shared" si="282" ref="S655:S668">G655+M655</f>
        <v>3881</v>
      </c>
    </row>
    <row r="656" spans="2:19" ht="12.75">
      <c r="B656" t="s">
        <v>568</v>
      </c>
      <c r="C656" s="18">
        <v>647</v>
      </c>
      <c r="D656">
        <v>235</v>
      </c>
      <c r="E656">
        <v>5</v>
      </c>
      <c r="F656">
        <v>164</v>
      </c>
      <c r="G656" s="21">
        <f t="shared" si="276"/>
        <v>404</v>
      </c>
      <c r="H656" s="20"/>
      <c r="I656" s="18">
        <v>1505</v>
      </c>
      <c r="J656">
        <v>376</v>
      </c>
      <c r="K656">
        <v>4</v>
      </c>
      <c r="L656">
        <v>137</v>
      </c>
      <c r="M656" s="21">
        <f t="shared" si="277"/>
        <v>517</v>
      </c>
      <c r="N656" s="20"/>
      <c r="O656" s="18">
        <f t="shared" si="278"/>
        <v>2152</v>
      </c>
      <c r="P656">
        <f t="shared" si="279"/>
        <v>611</v>
      </c>
      <c r="Q656">
        <f t="shared" si="280"/>
        <v>9</v>
      </c>
      <c r="R656">
        <f t="shared" si="281"/>
        <v>301</v>
      </c>
      <c r="S656" s="21">
        <f t="shared" si="282"/>
        <v>921</v>
      </c>
    </row>
    <row r="657" spans="2:19" ht="12.75">
      <c r="B657" t="s">
        <v>569</v>
      </c>
      <c r="C657" s="18">
        <v>337</v>
      </c>
      <c r="D657">
        <v>149</v>
      </c>
      <c r="E657">
        <v>4</v>
      </c>
      <c r="F657">
        <v>85</v>
      </c>
      <c r="G657" s="21">
        <f t="shared" si="276"/>
        <v>238</v>
      </c>
      <c r="H657" s="20"/>
      <c r="I657" s="18">
        <v>482</v>
      </c>
      <c r="J657">
        <v>30</v>
      </c>
      <c r="K657">
        <v>1</v>
      </c>
      <c r="L657">
        <v>15</v>
      </c>
      <c r="M657" s="21">
        <f t="shared" si="277"/>
        <v>46</v>
      </c>
      <c r="N657" s="20"/>
      <c r="O657" s="18">
        <f t="shared" si="278"/>
        <v>819</v>
      </c>
      <c r="P657">
        <f t="shared" si="279"/>
        <v>179</v>
      </c>
      <c r="Q657">
        <f t="shared" si="280"/>
        <v>5</v>
      </c>
      <c r="R657">
        <f t="shared" si="281"/>
        <v>100</v>
      </c>
      <c r="S657" s="21">
        <f t="shared" si="282"/>
        <v>284</v>
      </c>
    </row>
    <row r="658" spans="2:19" ht="12.75">
      <c r="B658" t="s">
        <v>570</v>
      </c>
      <c r="C658" s="18">
        <v>497</v>
      </c>
      <c r="D658">
        <v>221</v>
      </c>
      <c r="E658">
        <v>4</v>
      </c>
      <c r="F658">
        <v>184</v>
      </c>
      <c r="G658" s="21">
        <f t="shared" si="276"/>
        <v>409</v>
      </c>
      <c r="H658" s="20"/>
      <c r="I658" s="18">
        <v>545</v>
      </c>
      <c r="J658">
        <v>124</v>
      </c>
      <c r="K658">
        <v>3</v>
      </c>
      <c r="L658">
        <v>53</v>
      </c>
      <c r="M658" s="21">
        <f t="shared" si="277"/>
        <v>180</v>
      </c>
      <c r="N658" s="20"/>
      <c r="O658" s="18">
        <f t="shared" si="278"/>
        <v>1042</v>
      </c>
      <c r="P658">
        <f t="shared" si="279"/>
        <v>345</v>
      </c>
      <c r="Q658">
        <f t="shared" si="280"/>
        <v>7</v>
      </c>
      <c r="R658">
        <f t="shared" si="281"/>
        <v>237</v>
      </c>
      <c r="S658" s="21">
        <f t="shared" si="282"/>
        <v>589</v>
      </c>
    </row>
    <row r="659" spans="2:19" ht="12.75">
      <c r="B659" t="s">
        <v>571</v>
      </c>
      <c r="C659" s="18">
        <v>1529</v>
      </c>
      <c r="D659">
        <v>538</v>
      </c>
      <c r="E659">
        <v>5</v>
      </c>
      <c r="F659">
        <v>446</v>
      </c>
      <c r="G659" s="21">
        <f t="shared" si="276"/>
        <v>989</v>
      </c>
      <c r="H659" s="20"/>
      <c r="I659" s="18">
        <v>1447</v>
      </c>
      <c r="J659">
        <v>173</v>
      </c>
      <c r="K659">
        <v>4</v>
      </c>
      <c r="L659">
        <v>71</v>
      </c>
      <c r="M659" s="21">
        <f t="shared" si="277"/>
        <v>248</v>
      </c>
      <c r="N659" s="20"/>
      <c r="O659" s="18">
        <f t="shared" si="278"/>
        <v>2976</v>
      </c>
      <c r="P659">
        <f t="shared" si="279"/>
        <v>711</v>
      </c>
      <c r="Q659">
        <f t="shared" si="280"/>
        <v>9</v>
      </c>
      <c r="R659">
        <f t="shared" si="281"/>
        <v>517</v>
      </c>
      <c r="S659" s="21">
        <f t="shared" si="282"/>
        <v>1237</v>
      </c>
    </row>
    <row r="660" spans="2:19" ht="12.75">
      <c r="B660" t="s">
        <v>572</v>
      </c>
      <c r="C660" s="18">
        <v>2365</v>
      </c>
      <c r="D660">
        <v>1287</v>
      </c>
      <c r="E660">
        <v>28</v>
      </c>
      <c r="F660">
        <v>801</v>
      </c>
      <c r="G660" s="21">
        <f t="shared" si="276"/>
        <v>2116</v>
      </c>
      <c r="H660" s="20"/>
      <c r="I660" s="18">
        <v>3483</v>
      </c>
      <c r="J660">
        <v>560</v>
      </c>
      <c r="K660">
        <v>6</v>
      </c>
      <c r="L660">
        <v>310</v>
      </c>
      <c r="M660" s="21">
        <f t="shared" si="277"/>
        <v>876</v>
      </c>
      <c r="N660" s="20"/>
      <c r="O660" s="18">
        <f t="shared" si="278"/>
        <v>5848</v>
      </c>
      <c r="P660">
        <f t="shared" si="279"/>
        <v>1847</v>
      </c>
      <c r="Q660">
        <f t="shared" si="280"/>
        <v>34</v>
      </c>
      <c r="R660">
        <f t="shared" si="281"/>
        <v>1111</v>
      </c>
      <c r="S660" s="21">
        <f t="shared" si="282"/>
        <v>2992</v>
      </c>
    </row>
    <row r="661" spans="2:19" ht="12.75">
      <c r="B661" t="s">
        <v>573</v>
      </c>
      <c r="C661" s="18">
        <v>2419</v>
      </c>
      <c r="D661">
        <v>865</v>
      </c>
      <c r="E661">
        <v>14</v>
      </c>
      <c r="F661">
        <v>632</v>
      </c>
      <c r="G661" s="21">
        <f t="shared" si="276"/>
        <v>1511</v>
      </c>
      <c r="H661" s="20"/>
      <c r="I661" s="18">
        <v>1678</v>
      </c>
      <c r="J661">
        <v>165</v>
      </c>
      <c r="K661">
        <v>2</v>
      </c>
      <c r="L661">
        <v>86</v>
      </c>
      <c r="M661" s="21">
        <f t="shared" si="277"/>
        <v>253</v>
      </c>
      <c r="N661" s="20"/>
      <c r="O661" s="18">
        <f t="shared" si="278"/>
        <v>4097</v>
      </c>
      <c r="P661">
        <f t="shared" si="279"/>
        <v>1030</v>
      </c>
      <c r="Q661">
        <f t="shared" si="280"/>
        <v>16</v>
      </c>
      <c r="R661">
        <f t="shared" si="281"/>
        <v>718</v>
      </c>
      <c r="S661" s="21">
        <f t="shared" si="282"/>
        <v>1764</v>
      </c>
    </row>
    <row r="662" spans="2:19" ht="12.75">
      <c r="B662" t="s">
        <v>574</v>
      </c>
      <c r="C662" s="18">
        <v>262</v>
      </c>
      <c r="D662">
        <v>136</v>
      </c>
      <c r="E662">
        <v>7</v>
      </c>
      <c r="F662">
        <v>103</v>
      </c>
      <c r="G662" s="21">
        <f t="shared" si="276"/>
        <v>246</v>
      </c>
      <c r="H662" s="20"/>
      <c r="I662" s="18">
        <v>949</v>
      </c>
      <c r="J662">
        <v>171</v>
      </c>
      <c r="K662">
        <v>5</v>
      </c>
      <c r="L662">
        <v>60</v>
      </c>
      <c r="M662" s="21">
        <f t="shared" si="277"/>
        <v>236</v>
      </c>
      <c r="N662" s="20"/>
      <c r="O662" s="18">
        <f t="shared" si="278"/>
        <v>1211</v>
      </c>
      <c r="P662">
        <f t="shared" si="279"/>
        <v>307</v>
      </c>
      <c r="Q662">
        <f t="shared" si="280"/>
        <v>12</v>
      </c>
      <c r="R662">
        <f t="shared" si="281"/>
        <v>163</v>
      </c>
      <c r="S662" s="21">
        <f t="shared" si="282"/>
        <v>482</v>
      </c>
    </row>
    <row r="663" spans="2:19" ht="12.75">
      <c r="B663" t="s">
        <v>575</v>
      </c>
      <c r="C663" s="18">
        <v>108</v>
      </c>
      <c r="D663">
        <v>49</v>
      </c>
      <c r="E663">
        <v>2</v>
      </c>
      <c r="F663">
        <v>33</v>
      </c>
      <c r="G663" s="21">
        <f t="shared" si="276"/>
        <v>84</v>
      </c>
      <c r="H663" s="20"/>
      <c r="I663" s="18">
        <v>179</v>
      </c>
      <c r="J663">
        <v>49</v>
      </c>
      <c r="K663">
        <v>0</v>
      </c>
      <c r="L663">
        <v>28</v>
      </c>
      <c r="M663" s="21">
        <f t="shared" si="277"/>
        <v>77</v>
      </c>
      <c r="N663" s="20"/>
      <c r="O663" s="18">
        <f t="shared" si="278"/>
        <v>287</v>
      </c>
      <c r="P663">
        <f t="shared" si="279"/>
        <v>98</v>
      </c>
      <c r="Q663">
        <f t="shared" si="280"/>
        <v>2</v>
      </c>
      <c r="R663">
        <f t="shared" si="281"/>
        <v>61</v>
      </c>
      <c r="S663" s="21">
        <f t="shared" si="282"/>
        <v>161</v>
      </c>
    </row>
    <row r="664" spans="2:19" ht="12.75">
      <c r="B664" t="s">
        <v>576</v>
      </c>
      <c r="C664" s="18">
        <v>361</v>
      </c>
      <c r="D664">
        <v>110</v>
      </c>
      <c r="E664">
        <v>6</v>
      </c>
      <c r="F664">
        <v>80</v>
      </c>
      <c r="G664" s="21">
        <f t="shared" si="276"/>
        <v>196</v>
      </c>
      <c r="H664" s="20"/>
      <c r="I664" s="18">
        <v>618</v>
      </c>
      <c r="J664">
        <v>109</v>
      </c>
      <c r="K664">
        <v>0</v>
      </c>
      <c r="L664">
        <v>71</v>
      </c>
      <c r="M664" s="21">
        <f t="shared" si="277"/>
        <v>180</v>
      </c>
      <c r="N664" s="20"/>
      <c r="O664" s="18">
        <f t="shared" si="278"/>
        <v>979</v>
      </c>
      <c r="P664">
        <f t="shared" si="279"/>
        <v>219</v>
      </c>
      <c r="Q664">
        <f t="shared" si="280"/>
        <v>6</v>
      </c>
      <c r="R664">
        <f t="shared" si="281"/>
        <v>151</v>
      </c>
      <c r="S664" s="21">
        <f t="shared" si="282"/>
        <v>376</v>
      </c>
    </row>
    <row r="665" spans="2:19" ht="12.75">
      <c r="B665" t="s">
        <v>577</v>
      </c>
      <c r="C665" s="18">
        <v>120</v>
      </c>
      <c r="D665">
        <v>135</v>
      </c>
      <c r="E665">
        <v>4</v>
      </c>
      <c r="F665">
        <v>67</v>
      </c>
      <c r="G665" s="21">
        <f t="shared" si="276"/>
        <v>206</v>
      </c>
      <c r="H665" s="20"/>
      <c r="I665" s="18">
        <v>260</v>
      </c>
      <c r="J665">
        <v>107</v>
      </c>
      <c r="K665">
        <v>2</v>
      </c>
      <c r="L665">
        <v>36</v>
      </c>
      <c r="M665" s="21">
        <f t="shared" si="277"/>
        <v>145</v>
      </c>
      <c r="N665" s="20"/>
      <c r="O665" s="18">
        <f t="shared" si="278"/>
        <v>380</v>
      </c>
      <c r="P665">
        <f t="shared" si="279"/>
        <v>242</v>
      </c>
      <c r="Q665">
        <f t="shared" si="280"/>
        <v>6</v>
      </c>
      <c r="R665">
        <f t="shared" si="281"/>
        <v>103</v>
      </c>
      <c r="S665" s="21">
        <f t="shared" si="282"/>
        <v>351</v>
      </c>
    </row>
    <row r="666" spans="2:19" ht="12.75">
      <c r="B666" t="s">
        <v>578</v>
      </c>
      <c r="C666" s="18">
        <v>281</v>
      </c>
      <c r="D666">
        <v>128</v>
      </c>
      <c r="E666">
        <v>2</v>
      </c>
      <c r="F666">
        <v>96</v>
      </c>
      <c r="G666" s="21">
        <f t="shared" si="276"/>
        <v>226</v>
      </c>
      <c r="H666" s="20"/>
      <c r="I666" s="18">
        <v>418</v>
      </c>
      <c r="J666">
        <v>72</v>
      </c>
      <c r="K666">
        <v>2</v>
      </c>
      <c r="L666">
        <v>53</v>
      </c>
      <c r="M666" s="21">
        <f t="shared" si="277"/>
        <v>127</v>
      </c>
      <c r="N666" s="20"/>
      <c r="O666" s="18">
        <f t="shared" si="278"/>
        <v>699</v>
      </c>
      <c r="P666">
        <f t="shared" si="279"/>
        <v>200</v>
      </c>
      <c r="Q666">
        <f t="shared" si="280"/>
        <v>4</v>
      </c>
      <c r="R666">
        <f t="shared" si="281"/>
        <v>149</v>
      </c>
      <c r="S666" s="21">
        <f t="shared" si="282"/>
        <v>353</v>
      </c>
    </row>
    <row r="667" spans="2:19" ht="12.75">
      <c r="B667" t="s">
        <v>579</v>
      </c>
      <c r="C667" s="18">
        <v>162</v>
      </c>
      <c r="D667">
        <v>75</v>
      </c>
      <c r="E667">
        <v>3</v>
      </c>
      <c r="F667">
        <v>49</v>
      </c>
      <c r="G667" s="21">
        <f t="shared" si="276"/>
        <v>127</v>
      </c>
      <c r="H667" s="20"/>
      <c r="I667" s="18">
        <v>411</v>
      </c>
      <c r="J667">
        <v>47</v>
      </c>
      <c r="K667">
        <v>0</v>
      </c>
      <c r="L667">
        <v>28</v>
      </c>
      <c r="M667" s="21">
        <f t="shared" si="277"/>
        <v>75</v>
      </c>
      <c r="N667" s="20"/>
      <c r="O667" s="18">
        <f t="shared" si="278"/>
        <v>573</v>
      </c>
      <c r="P667">
        <f t="shared" si="279"/>
        <v>122</v>
      </c>
      <c r="Q667">
        <f t="shared" si="280"/>
        <v>3</v>
      </c>
      <c r="R667">
        <f t="shared" si="281"/>
        <v>77</v>
      </c>
      <c r="S667" s="21">
        <f t="shared" si="282"/>
        <v>202</v>
      </c>
    </row>
    <row r="668" spans="1:19" s="2" customFormat="1" ht="12.75">
      <c r="A668" s="22"/>
      <c r="B668" s="23" t="s">
        <v>25</v>
      </c>
      <c r="C668" s="24">
        <v>15471</v>
      </c>
      <c r="D668" s="25">
        <f>SUM(D655:D667)</f>
        <v>5689</v>
      </c>
      <c r="E668" s="25">
        <f>SUM(E655:E667)</f>
        <v>108</v>
      </c>
      <c r="F668" s="25">
        <f>SUM(F655:F667)</f>
        <v>4201</v>
      </c>
      <c r="G668" s="25">
        <f>SUM(G655:G667)</f>
        <v>9998</v>
      </c>
      <c r="H668" s="21"/>
      <c r="I668" s="24">
        <f>SUM(I655:I667)</f>
        <v>13816</v>
      </c>
      <c r="J668" s="25">
        <f>SUM(J655:J667)</f>
        <v>2322</v>
      </c>
      <c r="K668" s="25">
        <f>SUM(K655:K667)</f>
        <v>36</v>
      </c>
      <c r="L668" s="25">
        <f>SUM(L655:L667)</f>
        <v>1237</v>
      </c>
      <c r="M668" s="25">
        <f>SUM(M655:M667)</f>
        <v>3595</v>
      </c>
      <c r="N668" s="21"/>
      <c r="O668" s="24">
        <f t="shared" si="278"/>
        <v>29287</v>
      </c>
      <c r="P668" s="25">
        <f t="shared" si="279"/>
        <v>8011</v>
      </c>
      <c r="Q668" s="25">
        <f t="shared" si="280"/>
        <v>144</v>
      </c>
      <c r="R668" s="25">
        <f t="shared" si="281"/>
        <v>5438</v>
      </c>
      <c r="S668" s="25">
        <f t="shared" si="282"/>
        <v>13593</v>
      </c>
    </row>
    <row r="669" spans="1:19" ht="12.75">
      <c r="A669" s="1" t="s">
        <v>580</v>
      </c>
      <c r="C669" s="18"/>
      <c r="G669" s="21"/>
      <c r="H669" s="20"/>
      <c r="I669" s="18"/>
      <c r="M669" s="21"/>
      <c r="N669" s="20"/>
      <c r="O669" s="18"/>
      <c r="S669" s="21"/>
    </row>
    <row r="670" spans="2:19" ht="12.75">
      <c r="B670" t="s">
        <v>11</v>
      </c>
      <c r="C670" s="18">
        <v>17482</v>
      </c>
      <c r="D670">
        <v>4783</v>
      </c>
      <c r="E670">
        <v>157</v>
      </c>
      <c r="F670">
        <v>3698</v>
      </c>
      <c r="G670" s="21">
        <f aca="true" t="shared" si="283" ref="G670:G683">SUM(D670:F670)</f>
        <v>8638</v>
      </c>
      <c r="H670" s="20"/>
      <c r="I670" s="18">
        <v>3582</v>
      </c>
      <c r="J670">
        <v>68</v>
      </c>
      <c r="K670">
        <v>9</v>
      </c>
      <c r="L670">
        <v>160</v>
      </c>
      <c r="M670" s="21">
        <f aca="true" t="shared" si="284" ref="M670:M683">SUM(J670:L670)</f>
        <v>237</v>
      </c>
      <c r="N670" s="20"/>
      <c r="O670" s="18">
        <f aca="true" t="shared" si="285" ref="O670:O684">C670+I670</f>
        <v>21064</v>
      </c>
      <c r="P670">
        <f aca="true" t="shared" si="286" ref="P670:P684">D670+J670</f>
        <v>4851</v>
      </c>
      <c r="Q670">
        <f aca="true" t="shared" si="287" ref="Q670:Q684">E670+K670</f>
        <v>166</v>
      </c>
      <c r="R670">
        <f aca="true" t="shared" si="288" ref="R670:R684">F670+L670</f>
        <v>3858</v>
      </c>
      <c r="S670" s="21">
        <f aca="true" t="shared" si="289" ref="S670:S684">G670+M670</f>
        <v>8875</v>
      </c>
    </row>
    <row r="671" spans="2:19" ht="12.75">
      <c r="B671" t="s">
        <v>581</v>
      </c>
      <c r="C671" s="18">
        <v>641</v>
      </c>
      <c r="D671">
        <v>289</v>
      </c>
      <c r="E671">
        <v>15</v>
      </c>
      <c r="F671">
        <v>206</v>
      </c>
      <c r="G671" s="21">
        <f t="shared" si="283"/>
        <v>510</v>
      </c>
      <c r="H671" s="20"/>
      <c r="I671" s="18">
        <v>1208</v>
      </c>
      <c r="J671">
        <v>24</v>
      </c>
      <c r="K671">
        <v>1</v>
      </c>
      <c r="L671">
        <v>21</v>
      </c>
      <c r="M671" s="21">
        <f t="shared" si="284"/>
        <v>46</v>
      </c>
      <c r="N671" s="20"/>
      <c r="O671" s="18">
        <f t="shared" si="285"/>
        <v>1849</v>
      </c>
      <c r="P671">
        <f t="shared" si="286"/>
        <v>313</v>
      </c>
      <c r="Q671">
        <f t="shared" si="287"/>
        <v>16</v>
      </c>
      <c r="R671">
        <f t="shared" si="288"/>
        <v>227</v>
      </c>
      <c r="S671" s="21">
        <f t="shared" si="289"/>
        <v>556</v>
      </c>
    </row>
    <row r="672" spans="2:19" ht="12.75">
      <c r="B672" t="s">
        <v>582</v>
      </c>
      <c r="C672" s="18">
        <v>436</v>
      </c>
      <c r="D672">
        <v>378</v>
      </c>
      <c r="E672">
        <v>5</v>
      </c>
      <c r="F672">
        <v>203</v>
      </c>
      <c r="G672" s="21">
        <f t="shared" si="283"/>
        <v>586</v>
      </c>
      <c r="H672" s="20"/>
      <c r="I672" s="18">
        <v>388</v>
      </c>
      <c r="J672">
        <v>2</v>
      </c>
      <c r="K672">
        <v>1</v>
      </c>
      <c r="L672">
        <v>0</v>
      </c>
      <c r="M672" s="21">
        <f t="shared" si="284"/>
        <v>3</v>
      </c>
      <c r="N672" s="20"/>
      <c r="O672" s="18">
        <f t="shared" si="285"/>
        <v>824</v>
      </c>
      <c r="P672">
        <f t="shared" si="286"/>
        <v>380</v>
      </c>
      <c r="Q672">
        <f t="shared" si="287"/>
        <v>6</v>
      </c>
      <c r="R672">
        <f t="shared" si="288"/>
        <v>203</v>
      </c>
      <c r="S672" s="21">
        <f t="shared" si="289"/>
        <v>589</v>
      </c>
    </row>
    <row r="673" spans="2:19" ht="12.75">
      <c r="B673" t="s">
        <v>583</v>
      </c>
      <c r="C673" s="18">
        <v>284</v>
      </c>
      <c r="D673">
        <v>105</v>
      </c>
      <c r="E673">
        <v>5</v>
      </c>
      <c r="F673">
        <v>70</v>
      </c>
      <c r="G673" s="21">
        <f t="shared" si="283"/>
        <v>180</v>
      </c>
      <c r="H673" s="20"/>
      <c r="I673" s="18">
        <v>285</v>
      </c>
      <c r="J673">
        <v>3</v>
      </c>
      <c r="K673">
        <v>0</v>
      </c>
      <c r="L673">
        <v>9</v>
      </c>
      <c r="M673" s="21">
        <f t="shared" si="284"/>
        <v>12</v>
      </c>
      <c r="N673" s="20"/>
      <c r="O673" s="18">
        <f t="shared" si="285"/>
        <v>569</v>
      </c>
      <c r="P673">
        <f t="shared" si="286"/>
        <v>108</v>
      </c>
      <c r="Q673">
        <f t="shared" si="287"/>
        <v>5</v>
      </c>
      <c r="R673">
        <f t="shared" si="288"/>
        <v>79</v>
      </c>
      <c r="S673" s="21">
        <f t="shared" si="289"/>
        <v>192</v>
      </c>
    </row>
    <row r="674" spans="2:19" ht="12.75">
      <c r="B674" t="s">
        <v>584</v>
      </c>
      <c r="C674" s="18">
        <v>1125</v>
      </c>
      <c r="D674">
        <v>394</v>
      </c>
      <c r="E674">
        <v>18</v>
      </c>
      <c r="F674">
        <v>357</v>
      </c>
      <c r="G674" s="21">
        <f t="shared" si="283"/>
        <v>769</v>
      </c>
      <c r="H674" s="20"/>
      <c r="I674" s="18">
        <v>1361</v>
      </c>
      <c r="J674">
        <v>3</v>
      </c>
      <c r="K674">
        <v>0</v>
      </c>
      <c r="L674">
        <v>12</v>
      </c>
      <c r="M674" s="21">
        <f t="shared" si="284"/>
        <v>15</v>
      </c>
      <c r="N674" s="20"/>
      <c r="O674" s="18">
        <f t="shared" si="285"/>
        <v>2486</v>
      </c>
      <c r="P674">
        <f t="shared" si="286"/>
        <v>397</v>
      </c>
      <c r="Q674">
        <f t="shared" si="287"/>
        <v>18</v>
      </c>
      <c r="R674">
        <f t="shared" si="288"/>
        <v>369</v>
      </c>
      <c r="S674" s="21">
        <f t="shared" si="289"/>
        <v>784</v>
      </c>
    </row>
    <row r="675" spans="2:19" ht="12.75">
      <c r="B675" t="s">
        <v>585</v>
      </c>
      <c r="C675" s="18">
        <v>998</v>
      </c>
      <c r="D675">
        <v>409</v>
      </c>
      <c r="E675">
        <v>14</v>
      </c>
      <c r="F675">
        <v>288</v>
      </c>
      <c r="G675" s="21">
        <f t="shared" si="283"/>
        <v>711</v>
      </c>
      <c r="H675" s="20"/>
      <c r="I675" s="18">
        <v>1840</v>
      </c>
      <c r="J675">
        <v>42</v>
      </c>
      <c r="K675">
        <v>2</v>
      </c>
      <c r="L675">
        <v>56</v>
      </c>
      <c r="M675" s="21">
        <f t="shared" si="284"/>
        <v>100</v>
      </c>
      <c r="N675" s="20"/>
      <c r="O675" s="18">
        <f t="shared" si="285"/>
        <v>2838</v>
      </c>
      <c r="P675">
        <f t="shared" si="286"/>
        <v>451</v>
      </c>
      <c r="Q675">
        <f t="shared" si="287"/>
        <v>16</v>
      </c>
      <c r="R675">
        <f t="shared" si="288"/>
        <v>344</v>
      </c>
      <c r="S675" s="21">
        <f t="shared" si="289"/>
        <v>811</v>
      </c>
    </row>
    <row r="676" spans="2:19" ht="12.75">
      <c r="B676" t="s">
        <v>586</v>
      </c>
      <c r="C676" s="18">
        <v>352</v>
      </c>
      <c r="D676">
        <v>196</v>
      </c>
      <c r="E676">
        <v>6</v>
      </c>
      <c r="F676">
        <v>139</v>
      </c>
      <c r="G676" s="21">
        <f t="shared" si="283"/>
        <v>341</v>
      </c>
      <c r="H676" s="20"/>
      <c r="I676" s="18">
        <v>346</v>
      </c>
      <c r="J676">
        <v>4</v>
      </c>
      <c r="K676">
        <v>0</v>
      </c>
      <c r="L676">
        <v>3</v>
      </c>
      <c r="M676" s="21">
        <f t="shared" si="284"/>
        <v>7</v>
      </c>
      <c r="N676" s="20"/>
      <c r="O676" s="18">
        <f t="shared" si="285"/>
        <v>698</v>
      </c>
      <c r="P676">
        <f t="shared" si="286"/>
        <v>200</v>
      </c>
      <c r="Q676">
        <f t="shared" si="287"/>
        <v>6</v>
      </c>
      <c r="R676">
        <f t="shared" si="288"/>
        <v>142</v>
      </c>
      <c r="S676" s="21">
        <f t="shared" si="289"/>
        <v>348</v>
      </c>
    </row>
    <row r="677" spans="2:19" ht="12.75">
      <c r="B677" t="s">
        <v>587</v>
      </c>
      <c r="C677" s="18">
        <v>277</v>
      </c>
      <c r="D677">
        <v>192</v>
      </c>
      <c r="E677">
        <v>3</v>
      </c>
      <c r="F677">
        <v>145</v>
      </c>
      <c r="G677" s="21">
        <f t="shared" si="283"/>
        <v>340</v>
      </c>
      <c r="H677" s="20"/>
      <c r="I677" s="18">
        <v>389</v>
      </c>
      <c r="J677">
        <v>0</v>
      </c>
      <c r="K677">
        <v>0</v>
      </c>
      <c r="L677">
        <v>1</v>
      </c>
      <c r="M677" s="21">
        <f t="shared" si="284"/>
        <v>1</v>
      </c>
      <c r="N677" s="20"/>
      <c r="O677" s="18">
        <f t="shared" si="285"/>
        <v>666</v>
      </c>
      <c r="P677">
        <f t="shared" si="286"/>
        <v>192</v>
      </c>
      <c r="Q677">
        <f t="shared" si="287"/>
        <v>3</v>
      </c>
      <c r="R677">
        <f t="shared" si="288"/>
        <v>146</v>
      </c>
      <c r="S677" s="21">
        <f t="shared" si="289"/>
        <v>341</v>
      </c>
    </row>
    <row r="678" spans="2:19" ht="12.75">
      <c r="B678" t="s">
        <v>588</v>
      </c>
      <c r="C678" s="18">
        <v>466</v>
      </c>
      <c r="D678">
        <v>159</v>
      </c>
      <c r="E678">
        <v>10</v>
      </c>
      <c r="F678">
        <v>134</v>
      </c>
      <c r="G678" s="21">
        <f t="shared" si="283"/>
        <v>303</v>
      </c>
      <c r="H678" s="20"/>
      <c r="I678" s="18">
        <v>529</v>
      </c>
      <c r="J678">
        <v>10</v>
      </c>
      <c r="K678">
        <v>3</v>
      </c>
      <c r="L678">
        <v>12</v>
      </c>
      <c r="M678" s="21">
        <f t="shared" si="284"/>
        <v>25</v>
      </c>
      <c r="N678" s="20"/>
      <c r="O678" s="18">
        <f t="shared" si="285"/>
        <v>995</v>
      </c>
      <c r="P678">
        <f t="shared" si="286"/>
        <v>169</v>
      </c>
      <c r="Q678">
        <f t="shared" si="287"/>
        <v>13</v>
      </c>
      <c r="R678">
        <f t="shared" si="288"/>
        <v>146</v>
      </c>
      <c r="S678" s="21">
        <f t="shared" si="289"/>
        <v>328</v>
      </c>
    </row>
    <row r="679" spans="2:19" ht="12.75">
      <c r="B679" t="s">
        <v>589</v>
      </c>
      <c r="C679" s="18">
        <v>327</v>
      </c>
      <c r="D679">
        <v>137</v>
      </c>
      <c r="E679">
        <v>5</v>
      </c>
      <c r="F679">
        <v>79</v>
      </c>
      <c r="G679" s="21">
        <f t="shared" si="283"/>
        <v>221</v>
      </c>
      <c r="H679" s="20"/>
      <c r="I679" s="18">
        <v>1256</v>
      </c>
      <c r="J679">
        <v>38</v>
      </c>
      <c r="K679">
        <v>3</v>
      </c>
      <c r="L679">
        <v>41</v>
      </c>
      <c r="M679" s="21">
        <f t="shared" si="284"/>
        <v>82</v>
      </c>
      <c r="N679" s="20"/>
      <c r="O679" s="18">
        <f t="shared" si="285"/>
        <v>1583</v>
      </c>
      <c r="P679">
        <f t="shared" si="286"/>
        <v>175</v>
      </c>
      <c r="Q679">
        <f t="shared" si="287"/>
        <v>8</v>
      </c>
      <c r="R679">
        <f t="shared" si="288"/>
        <v>120</v>
      </c>
      <c r="S679" s="21">
        <f t="shared" si="289"/>
        <v>303</v>
      </c>
    </row>
    <row r="680" spans="2:19" ht="12.75">
      <c r="B680" t="s">
        <v>590</v>
      </c>
      <c r="C680" s="18">
        <v>58</v>
      </c>
      <c r="D680">
        <v>45</v>
      </c>
      <c r="E680">
        <v>1</v>
      </c>
      <c r="F680">
        <v>33</v>
      </c>
      <c r="G680" s="21">
        <f t="shared" si="283"/>
        <v>79</v>
      </c>
      <c r="H680" s="20"/>
      <c r="I680" s="18">
        <v>306</v>
      </c>
      <c r="J680">
        <v>0</v>
      </c>
      <c r="K680">
        <v>0</v>
      </c>
      <c r="L680">
        <v>2</v>
      </c>
      <c r="M680" s="21">
        <f t="shared" si="284"/>
        <v>2</v>
      </c>
      <c r="N680" s="20"/>
      <c r="O680" s="18">
        <f t="shared" si="285"/>
        <v>364</v>
      </c>
      <c r="P680">
        <f t="shared" si="286"/>
        <v>45</v>
      </c>
      <c r="Q680">
        <f t="shared" si="287"/>
        <v>1</v>
      </c>
      <c r="R680">
        <f t="shared" si="288"/>
        <v>35</v>
      </c>
      <c r="S680" s="21">
        <f t="shared" si="289"/>
        <v>81</v>
      </c>
    </row>
    <row r="681" spans="2:19" ht="12.75">
      <c r="B681" t="s">
        <v>104</v>
      </c>
      <c r="C681" s="18">
        <v>60</v>
      </c>
      <c r="D681">
        <v>46</v>
      </c>
      <c r="E681">
        <v>3</v>
      </c>
      <c r="F681">
        <v>31</v>
      </c>
      <c r="G681" s="21">
        <f t="shared" si="283"/>
        <v>80</v>
      </c>
      <c r="H681" s="20"/>
      <c r="I681" s="18">
        <v>302</v>
      </c>
      <c r="J681">
        <v>3</v>
      </c>
      <c r="K681">
        <v>0</v>
      </c>
      <c r="L681">
        <v>4</v>
      </c>
      <c r="M681" s="21">
        <f t="shared" si="284"/>
        <v>7</v>
      </c>
      <c r="N681" s="20"/>
      <c r="O681" s="18">
        <f t="shared" si="285"/>
        <v>362</v>
      </c>
      <c r="P681">
        <f t="shared" si="286"/>
        <v>49</v>
      </c>
      <c r="Q681">
        <f t="shared" si="287"/>
        <v>3</v>
      </c>
      <c r="R681">
        <f t="shared" si="288"/>
        <v>35</v>
      </c>
      <c r="S681" s="21">
        <f t="shared" si="289"/>
        <v>87</v>
      </c>
    </row>
    <row r="682" spans="2:19" ht="12.75">
      <c r="B682" t="s">
        <v>591</v>
      </c>
      <c r="C682" s="18">
        <v>70</v>
      </c>
      <c r="D682">
        <v>39</v>
      </c>
      <c r="E682">
        <v>1</v>
      </c>
      <c r="F682">
        <v>32</v>
      </c>
      <c r="G682" s="21">
        <f t="shared" si="283"/>
        <v>72</v>
      </c>
      <c r="H682" s="20"/>
      <c r="I682" s="18">
        <v>248</v>
      </c>
      <c r="J682">
        <v>0</v>
      </c>
      <c r="K682">
        <v>0</v>
      </c>
      <c r="L682">
        <v>2</v>
      </c>
      <c r="M682" s="21">
        <f t="shared" si="284"/>
        <v>2</v>
      </c>
      <c r="N682" s="20"/>
      <c r="O682" s="18">
        <f t="shared" si="285"/>
        <v>318</v>
      </c>
      <c r="P682">
        <f t="shared" si="286"/>
        <v>39</v>
      </c>
      <c r="Q682">
        <f t="shared" si="287"/>
        <v>1</v>
      </c>
      <c r="R682">
        <f t="shared" si="288"/>
        <v>34</v>
      </c>
      <c r="S682" s="21">
        <f t="shared" si="289"/>
        <v>74</v>
      </c>
    </row>
    <row r="683" spans="2:19" ht="12.75">
      <c r="B683" t="s">
        <v>592</v>
      </c>
      <c r="C683" s="18">
        <v>154</v>
      </c>
      <c r="D683">
        <v>86</v>
      </c>
      <c r="E683">
        <v>6</v>
      </c>
      <c r="F683">
        <v>49</v>
      </c>
      <c r="G683" s="21">
        <f t="shared" si="283"/>
        <v>141</v>
      </c>
      <c r="H683" s="20"/>
      <c r="I683" s="18">
        <v>852</v>
      </c>
      <c r="J683">
        <v>10</v>
      </c>
      <c r="K683">
        <v>1</v>
      </c>
      <c r="L683">
        <v>20</v>
      </c>
      <c r="M683" s="21">
        <f t="shared" si="284"/>
        <v>31</v>
      </c>
      <c r="N683" s="20"/>
      <c r="O683" s="18">
        <f t="shared" si="285"/>
        <v>1006</v>
      </c>
      <c r="P683">
        <f t="shared" si="286"/>
        <v>96</v>
      </c>
      <c r="Q683">
        <f t="shared" si="287"/>
        <v>7</v>
      </c>
      <c r="R683">
        <f t="shared" si="288"/>
        <v>69</v>
      </c>
      <c r="S683" s="21">
        <f t="shared" si="289"/>
        <v>172</v>
      </c>
    </row>
    <row r="684" spans="1:19" s="2" customFormat="1" ht="12.75">
      <c r="A684" s="22"/>
      <c r="B684" s="23" t="s">
        <v>25</v>
      </c>
      <c r="C684" s="24">
        <v>22730</v>
      </c>
      <c r="D684" s="25">
        <f>SUM(D670:D683)</f>
        <v>7258</v>
      </c>
      <c r="E684" s="25">
        <f>SUM(E670:E683)</f>
        <v>249</v>
      </c>
      <c r="F684" s="25">
        <f>SUM(F670:F683)</f>
        <v>5464</v>
      </c>
      <c r="G684" s="25">
        <f>SUM(G670:G683)</f>
        <v>12971</v>
      </c>
      <c r="H684" s="21"/>
      <c r="I684" s="24">
        <f>SUM(I670:I683)</f>
        <v>12892</v>
      </c>
      <c r="J684" s="25">
        <f>SUM(J670:J683)</f>
        <v>207</v>
      </c>
      <c r="K684" s="25">
        <f>SUM(K670:K683)</f>
        <v>20</v>
      </c>
      <c r="L684" s="25">
        <f>SUM(L670:L683)</f>
        <v>343</v>
      </c>
      <c r="M684" s="25">
        <f>SUM(M670:M683)</f>
        <v>570</v>
      </c>
      <c r="N684" s="21"/>
      <c r="O684" s="24">
        <f t="shared" si="285"/>
        <v>35622</v>
      </c>
      <c r="P684" s="25">
        <f t="shared" si="286"/>
        <v>7465</v>
      </c>
      <c r="Q684" s="25">
        <f t="shared" si="287"/>
        <v>269</v>
      </c>
      <c r="R684" s="25">
        <f t="shared" si="288"/>
        <v>5807</v>
      </c>
      <c r="S684" s="25">
        <f t="shared" si="289"/>
        <v>13541</v>
      </c>
    </row>
    <row r="685" spans="1:19" ht="12.75">
      <c r="A685" s="1" t="s">
        <v>593</v>
      </c>
      <c r="C685" s="18"/>
      <c r="G685" s="21"/>
      <c r="H685" s="20"/>
      <c r="I685" s="18"/>
      <c r="M685" s="21"/>
      <c r="N685" s="20"/>
      <c r="O685" s="18"/>
      <c r="S685" s="21"/>
    </row>
    <row r="686" spans="2:19" ht="12.75">
      <c r="B686" t="s">
        <v>11</v>
      </c>
      <c r="C686" s="18">
        <v>9939</v>
      </c>
      <c r="D686">
        <v>3514</v>
      </c>
      <c r="E686">
        <v>79</v>
      </c>
      <c r="F686">
        <v>2589</v>
      </c>
      <c r="G686" s="21">
        <f aca="true" t="shared" si="290" ref="G686:G701">SUM(D686:F686)</f>
        <v>6182</v>
      </c>
      <c r="H686" s="20"/>
      <c r="I686" s="18">
        <v>3323</v>
      </c>
      <c r="J686">
        <v>667</v>
      </c>
      <c r="K686">
        <v>9</v>
      </c>
      <c r="L686">
        <v>367</v>
      </c>
      <c r="M686" s="21">
        <f aca="true" t="shared" si="291" ref="M686:M701">SUM(J686:L686)</f>
        <v>1043</v>
      </c>
      <c r="N686" s="20"/>
      <c r="O686" s="18">
        <f aca="true" t="shared" si="292" ref="O686:O702">C686+I686</f>
        <v>13262</v>
      </c>
      <c r="P686">
        <f aca="true" t="shared" si="293" ref="P686:P702">D686+J686</f>
        <v>4181</v>
      </c>
      <c r="Q686">
        <f aca="true" t="shared" si="294" ref="Q686:Q702">E686+K686</f>
        <v>88</v>
      </c>
      <c r="R686">
        <f aca="true" t="shared" si="295" ref="R686:R702">F686+L686</f>
        <v>2956</v>
      </c>
      <c r="S686" s="21">
        <f aca="true" t="shared" si="296" ref="S686:S702">G686+M686</f>
        <v>7225</v>
      </c>
    </row>
    <row r="687" spans="2:19" ht="12.75">
      <c r="B687" t="s">
        <v>594</v>
      </c>
      <c r="C687" s="18">
        <v>4589</v>
      </c>
      <c r="D687">
        <v>3050</v>
      </c>
      <c r="E687">
        <v>41</v>
      </c>
      <c r="F687">
        <v>1635</v>
      </c>
      <c r="G687" s="21">
        <f t="shared" si="290"/>
        <v>4726</v>
      </c>
      <c r="H687" s="20"/>
      <c r="I687" s="18">
        <v>5807</v>
      </c>
      <c r="J687">
        <v>1676</v>
      </c>
      <c r="K687">
        <v>14</v>
      </c>
      <c r="L687">
        <v>582</v>
      </c>
      <c r="M687" s="21">
        <f t="shared" si="291"/>
        <v>2272</v>
      </c>
      <c r="N687" s="20"/>
      <c r="O687" s="18">
        <f t="shared" si="292"/>
        <v>10396</v>
      </c>
      <c r="P687">
        <f t="shared" si="293"/>
        <v>4726</v>
      </c>
      <c r="Q687">
        <f t="shared" si="294"/>
        <v>55</v>
      </c>
      <c r="R687">
        <f t="shared" si="295"/>
        <v>2217</v>
      </c>
      <c r="S687" s="21">
        <f t="shared" si="296"/>
        <v>6998</v>
      </c>
    </row>
    <row r="688" spans="2:19" ht="12.75">
      <c r="B688" t="s">
        <v>595</v>
      </c>
      <c r="C688" s="18">
        <v>4362</v>
      </c>
      <c r="D688">
        <v>1776</v>
      </c>
      <c r="E688">
        <v>36</v>
      </c>
      <c r="F688">
        <v>1041</v>
      </c>
      <c r="G688" s="21">
        <f t="shared" si="290"/>
        <v>2853</v>
      </c>
      <c r="H688" s="20"/>
      <c r="I688" s="18">
        <v>5246</v>
      </c>
      <c r="J688">
        <v>918</v>
      </c>
      <c r="K688">
        <v>11</v>
      </c>
      <c r="L688">
        <v>412</v>
      </c>
      <c r="M688" s="21">
        <f t="shared" si="291"/>
        <v>1341</v>
      </c>
      <c r="N688" s="20"/>
      <c r="O688" s="18">
        <f t="shared" si="292"/>
        <v>9608</v>
      </c>
      <c r="P688">
        <f t="shared" si="293"/>
        <v>2694</v>
      </c>
      <c r="Q688">
        <f t="shared" si="294"/>
        <v>47</v>
      </c>
      <c r="R688">
        <f t="shared" si="295"/>
        <v>1453</v>
      </c>
      <c r="S688" s="21">
        <f t="shared" si="296"/>
        <v>4194</v>
      </c>
    </row>
    <row r="689" spans="2:19" ht="12.75">
      <c r="B689" t="s">
        <v>596</v>
      </c>
      <c r="C689" s="18">
        <v>1990</v>
      </c>
      <c r="D689">
        <v>1008</v>
      </c>
      <c r="E689">
        <v>15</v>
      </c>
      <c r="F689">
        <v>485</v>
      </c>
      <c r="G689" s="21">
        <f t="shared" si="290"/>
        <v>1508</v>
      </c>
      <c r="H689" s="20"/>
      <c r="I689" s="18">
        <v>2687</v>
      </c>
      <c r="J689">
        <v>194</v>
      </c>
      <c r="K689">
        <v>1</v>
      </c>
      <c r="L689">
        <v>74</v>
      </c>
      <c r="M689" s="21">
        <f t="shared" si="291"/>
        <v>269</v>
      </c>
      <c r="N689" s="20"/>
      <c r="O689" s="18">
        <f t="shared" si="292"/>
        <v>4677</v>
      </c>
      <c r="P689">
        <f t="shared" si="293"/>
        <v>1202</v>
      </c>
      <c r="Q689">
        <f t="shared" si="294"/>
        <v>16</v>
      </c>
      <c r="R689">
        <f t="shared" si="295"/>
        <v>559</v>
      </c>
      <c r="S689" s="21">
        <f t="shared" si="296"/>
        <v>1777</v>
      </c>
    </row>
    <row r="690" spans="2:19" ht="12.75">
      <c r="B690" t="s">
        <v>597</v>
      </c>
      <c r="C690" s="18">
        <v>1127</v>
      </c>
      <c r="D690">
        <v>766</v>
      </c>
      <c r="E690">
        <v>13</v>
      </c>
      <c r="F690">
        <v>394</v>
      </c>
      <c r="G690" s="21">
        <f t="shared" si="290"/>
        <v>1173</v>
      </c>
      <c r="H690" s="20"/>
      <c r="I690" s="18">
        <v>2489</v>
      </c>
      <c r="J690">
        <v>595</v>
      </c>
      <c r="K690">
        <v>4</v>
      </c>
      <c r="L690">
        <v>241</v>
      </c>
      <c r="M690" s="21">
        <f t="shared" si="291"/>
        <v>840</v>
      </c>
      <c r="N690" s="20"/>
      <c r="O690" s="18">
        <f t="shared" si="292"/>
        <v>3616</v>
      </c>
      <c r="P690">
        <f t="shared" si="293"/>
        <v>1361</v>
      </c>
      <c r="Q690">
        <f t="shared" si="294"/>
        <v>17</v>
      </c>
      <c r="R690">
        <f t="shared" si="295"/>
        <v>635</v>
      </c>
      <c r="S690" s="21">
        <f t="shared" si="296"/>
        <v>2013</v>
      </c>
    </row>
    <row r="691" spans="2:19" ht="12.75">
      <c r="B691" t="s">
        <v>598</v>
      </c>
      <c r="C691" s="18">
        <v>1087</v>
      </c>
      <c r="D691">
        <v>733</v>
      </c>
      <c r="E691">
        <v>8</v>
      </c>
      <c r="F691">
        <v>401</v>
      </c>
      <c r="G691" s="21">
        <f t="shared" si="290"/>
        <v>1142</v>
      </c>
      <c r="H691" s="20"/>
      <c r="I691" s="18">
        <v>2132</v>
      </c>
      <c r="J691">
        <v>477</v>
      </c>
      <c r="K691">
        <v>3</v>
      </c>
      <c r="L691">
        <v>117</v>
      </c>
      <c r="M691" s="21">
        <f t="shared" si="291"/>
        <v>597</v>
      </c>
      <c r="N691" s="20"/>
      <c r="O691" s="18">
        <f t="shared" si="292"/>
        <v>3219</v>
      </c>
      <c r="P691">
        <f t="shared" si="293"/>
        <v>1210</v>
      </c>
      <c r="Q691">
        <f t="shared" si="294"/>
        <v>11</v>
      </c>
      <c r="R691">
        <f t="shared" si="295"/>
        <v>518</v>
      </c>
      <c r="S691" s="21">
        <f t="shared" si="296"/>
        <v>1739</v>
      </c>
    </row>
    <row r="692" spans="2:19" ht="12.75">
      <c r="B692" t="s">
        <v>599</v>
      </c>
      <c r="C692" s="18">
        <v>1796</v>
      </c>
      <c r="D692">
        <v>924</v>
      </c>
      <c r="E692">
        <v>27</v>
      </c>
      <c r="F692">
        <v>545</v>
      </c>
      <c r="G692" s="21">
        <f t="shared" si="290"/>
        <v>1496</v>
      </c>
      <c r="H692" s="20"/>
      <c r="I692" s="18">
        <v>2369</v>
      </c>
      <c r="J692">
        <v>281</v>
      </c>
      <c r="K692">
        <v>6</v>
      </c>
      <c r="L692">
        <v>103</v>
      </c>
      <c r="M692" s="21">
        <f t="shared" si="291"/>
        <v>390</v>
      </c>
      <c r="N692" s="20"/>
      <c r="O692" s="18">
        <f t="shared" si="292"/>
        <v>4165</v>
      </c>
      <c r="P692">
        <f t="shared" si="293"/>
        <v>1205</v>
      </c>
      <c r="Q692">
        <f t="shared" si="294"/>
        <v>33</v>
      </c>
      <c r="R692">
        <f t="shared" si="295"/>
        <v>648</v>
      </c>
      <c r="S692" s="21">
        <f t="shared" si="296"/>
        <v>1886</v>
      </c>
    </row>
    <row r="693" spans="2:19" ht="12.75">
      <c r="B693" t="s">
        <v>600</v>
      </c>
      <c r="C693" s="18">
        <v>5301</v>
      </c>
      <c r="D693">
        <v>2735</v>
      </c>
      <c r="E693">
        <v>45</v>
      </c>
      <c r="F693">
        <v>1592</v>
      </c>
      <c r="G693" s="21">
        <f t="shared" si="290"/>
        <v>4372</v>
      </c>
      <c r="H693" s="20"/>
      <c r="I693" s="18">
        <v>5154</v>
      </c>
      <c r="J693">
        <v>921</v>
      </c>
      <c r="K693">
        <v>14</v>
      </c>
      <c r="L693">
        <v>468</v>
      </c>
      <c r="M693" s="21">
        <f t="shared" si="291"/>
        <v>1403</v>
      </c>
      <c r="N693" s="20"/>
      <c r="O693" s="18">
        <f t="shared" si="292"/>
        <v>10455</v>
      </c>
      <c r="P693">
        <f t="shared" si="293"/>
        <v>3656</v>
      </c>
      <c r="Q693">
        <f t="shared" si="294"/>
        <v>59</v>
      </c>
      <c r="R693">
        <f t="shared" si="295"/>
        <v>2060</v>
      </c>
      <c r="S693" s="21">
        <f t="shared" si="296"/>
        <v>5775</v>
      </c>
    </row>
    <row r="694" spans="2:19" ht="12.75">
      <c r="B694" t="s">
        <v>601</v>
      </c>
      <c r="C694" s="18">
        <v>1316</v>
      </c>
      <c r="D694">
        <v>706</v>
      </c>
      <c r="E694">
        <v>11</v>
      </c>
      <c r="F694">
        <v>396</v>
      </c>
      <c r="G694" s="21">
        <f t="shared" si="290"/>
        <v>1113</v>
      </c>
      <c r="H694" s="20"/>
      <c r="I694" s="18">
        <v>2262</v>
      </c>
      <c r="J694">
        <v>194</v>
      </c>
      <c r="K694">
        <v>2</v>
      </c>
      <c r="L694">
        <v>102</v>
      </c>
      <c r="M694" s="21">
        <f t="shared" si="291"/>
        <v>298</v>
      </c>
      <c r="N694" s="20"/>
      <c r="O694" s="18">
        <f t="shared" si="292"/>
        <v>3578</v>
      </c>
      <c r="P694">
        <f t="shared" si="293"/>
        <v>900</v>
      </c>
      <c r="Q694">
        <f t="shared" si="294"/>
        <v>13</v>
      </c>
      <c r="R694">
        <f t="shared" si="295"/>
        <v>498</v>
      </c>
      <c r="S694" s="21">
        <f t="shared" si="296"/>
        <v>1411</v>
      </c>
    </row>
    <row r="695" spans="2:19" ht="12.75">
      <c r="B695" t="s">
        <v>602</v>
      </c>
      <c r="C695" s="18">
        <v>1850</v>
      </c>
      <c r="D695">
        <v>878</v>
      </c>
      <c r="E695">
        <v>12</v>
      </c>
      <c r="F695">
        <v>537</v>
      </c>
      <c r="G695" s="21">
        <f t="shared" si="290"/>
        <v>1427</v>
      </c>
      <c r="H695" s="20"/>
      <c r="I695" s="18">
        <v>3921</v>
      </c>
      <c r="J695">
        <v>737</v>
      </c>
      <c r="K695">
        <v>4</v>
      </c>
      <c r="L695">
        <v>257</v>
      </c>
      <c r="M695" s="21">
        <f t="shared" si="291"/>
        <v>998</v>
      </c>
      <c r="N695" s="20"/>
      <c r="O695" s="18">
        <f t="shared" si="292"/>
        <v>5771</v>
      </c>
      <c r="P695">
        <f t="shared" si="293"/>
        <v>1615</v>
      </c>
      <c r="Q695">
        <f t="shared" si="294"/>
        <v>16</v>
      </c>
      <c r="R695">
        <f t="shared" si="295"/>
        <v>794</v>
      </c>
      <c r="S695" s="21">
        <f t="shared" si="296"/>
        <v>2425</v>
      </c>
    </row>
    <row r="696" spans="2:19" ht="12.75">
      <c r="B696" t="s">
        <v>603</v>
      </c>
      <c r="C696" s="18">
        <v>1915</v>
      </c>
      <c r="D696">
        <v>427</v>
      </c>
      <c r="E696">
        <v>9</v>
      </c>
      <c r="F696">
        <v>186</v>
      </c>
      <c r="G696" s="21">
        <f t="shared" si="290"/>
        <v>622</v>
      </c>
      <c r="H696" s="20"/>
      <c r="I696" s="18">
        <v>1692</v>
      </c>
      <c r="J696">
        <v>56</v>
      </c>
      <c r="K696">
        <v>3</v>
      </c>
      <c r="L696">
        <v>32</v>
      </c>
      <c r="M696" s="21">
        <f t="shared" si="291"/>
        <v>91</v>
      </c>
      <c r="N696" s="20"/>
      <c r="O696" s="18">
        <f t="shared" si="292"/>
        <v>3607</v>
      </c>
      <c r="P696">
        <f t="shared" si="293"/>
        <v>483</v>
      </c>
      <c r="Q696">
        <f t="shared" si="294"/>
        <v>12</v>
      </c>
      <c r="R696">
        <f t="shared" si="295"/>
        <v>218</v>
      </c>
      <c r="S696" s="21">
        <f t="shared" si="296"/>
        <v>713</v>
      </c>
    </row>
    <row r="697" spans="2:19" ht="12.75">
      <c r="B697" t="s">
        <v>604</v>
      </c>
      <c r="C697" s="18">
        <v>1805</v>
      </c>
      <c r="D697">
        <v>900</v>
      </c>
      <c r="E697">
        <v>10</v>
      </c>
      <c r="F697">
        <v>489</v>
      </c>
      <c r="G697" s="21">
        <f t="shared" si="290"/>
        <v>1399</v>
      </c>
      <c r="H697" s="20"/>
      <c r="I697" s="18">
        <v>1272</v>
      </c>
      <c r="J697">
        <v>276</v>
      </c>
      <c r="K697">
        <v>2</v>
      </c>
      <c r="L697">
        <v>112</v>
      </c>
      <c r="M697" s="21">
        <f t="shared" si="291"/>
        <v>390</v>
      </c>
      <c r="N697" s="20"/>
      <c r="O697" s="18">
        <f t="shared" si="292"/>
        <v>3077</v>
      </c>
      <c r="P697">
        <f t="shared" si="293"/>
        <v>1176</v>
      </c>
      <c r="Q697">
        <f t="shared" si="294"/>
        <v>12</v>
      </c>
      <c r="R697">
        <f t="shared" si="295"/>
        <v>601</v>
      </c>
      <c r="S697" s="21">
        <f t="shared" si="296"/>
        <v>1789</v>
      </c>
    </row>
    <row r="698" spans="2:19" ht="12.75">
      <c r="B698" t="s">
        <v>605</v>
      </c>
      <c r="C698" s="18">
        <v>3587</v>
      </c>
      <c r="D698">
        <v>1890</v>
      </c>
      <c r="E698">
        <v>33</v>
      </c>
      <c r="F698">
        <v>1256</v>
      </c>
      <c r="G698" s="21">
        <f t="shared" si="290"/>
        <v>3179</v>
      </c>
      <c r="H698" s="20"/>
      <c r="I698" s="18">
        <v>3099</v>
      </c>
      <c r="J698">
        <v>404</v>
      </c>
      <c r="K698">
        <v>7</v>
      </c>
      <c r="L698">
        <v>178</v>
      </c>
      <c r="M698" s="21">
        <f t="shared" si="291"/>
        <v>589</v>
      </c>
      <c r="N698" s="20"/>
      <c r="O698" s="18">
        <f t="shared" si="292"/>
        <v>6686</v>
      </c>
      <c r="P698">
        <f t="shared" si="293"/>
        <v>2294</v>
      </c>
      <c r="Q698">
        <f t="shared" si="294"/>
        <v>40</v>
      </c>
      <c r="R698">
        <f t="shared" si="295"/>
        <v>1434</v>
      </c>
      <c r="S698" s="21">
        <f t="shared" si="296"/>
        <v>3768</v>
      </c>
    </row>
    <row r="699" spans="2:19" ht="12.75">
      <c r="B699" t="s">
        <v>606</v>
      </c>
      <c r="C699" s="18">
        <v>599</v>
      </c>
      <c r="D699">
        <v>266</v>
      </c>
      <c r="E699">
        <v>6</v>
      </c>
      <c r="F699">
        <v>187</v>
      </c>
      <c r="G699" s="21">
        <f t="shared" si="290"/>
        <v>459</v>
      </c>
      <c r="H699" s="20"/>
      <c r="I699" s="18">
        <v>860</v>
      </c>
      <c r="J699">
        <v>79</v>
      </c>
      <c r="K699">
        <v>0</v>
      </c>
      <c r="L699">
        <v>53</v>
      </c>
      <c r="M699" s="21">
        <f t="shared" si="291"/>
        <v>132</v>
      </c>
      <c r="N699" s="20"/>
      <c r="O699" s="18">
        <f t="shared" si="292"/>
        <v>1459</v>
      </c>
      <c r="P699">
        <f t="shared" si="293"/>
        <v>345</v>
      </c>
      <c r="Q699">
        <f t="shared" si="294"/>
        <v>6</v>
      </c>
      <c r="R699">
        <f t="shared" si="295"/>
        <v>240</v>
      </c>
      <c r="S699" s="21">
        <f t="shared" si="296"/>
        <v>591</v>
      </c>
    </row>
    <row r="700" spans="2:19" ht="12.75">
      <c r="B700" t="s">
        <v>607</v>
      </c>
      <c r="C700" s="18">
        <v>968</v>
      </c>
      <c r="D700">
        <v>238</v>
      </c>
      <c r="E700">
        <v>4</v>
      </c>
      <c r="F700">
        <v>108</v>
      </c>
      <c r="G700" s="21">
        <f t="shared" si="290"/>
        <v>350</v>
      </c>
      <c r="H700" s="20"/>
      <c r="I700" s="18">
        <v>544</v>
      </c>
      <c r="J700">
        <v>197</v>
      </c>
      <c r="K700">
        <v>2</v>
      </c>
      <c r="L700">
        <v>75</v>
      </c>
      <c r="M700" s="21">
        <f t="shared" si="291"/>
        <v>274</v>
      </c>
      <c r="N700" s="20"/>
      <c r="O700" s="18">
        <f t="shared" si="292"/>
        <v>1512</v>
      </c>
      <c r="P700">
        <f t="shared" si="293"/>
        <v>435</v>
      </c>
      <c r="Q700">
        <f t="shared" si="294"/>
        <v>6</v>
      </c>
      <c r="R700">
        <f t="shared" si="295"/>
        <v>183</v>
      </c>
      <c r="S700" s="21">
        <f t="shared" si="296"/>
        <v>624</v>
      </c>
    </row>
    <row r="701" spans="2:19" ht="12.75">
      <c r="B701" t="s">
        <v>608</v>
      </c>
      <c r="C701" s="18">
        <v>1014</v>
      </c>
      <c r="D701">
        <v>235</v>
      </c>
      <c r="E701">
        <v>3</v>
      </c>
      <c r="F701">
        <v>83</v>
      </c>
      <c r="G701" s="21">
        <f t="shared" si="290"/>
        <v>321</v>
      </c>
      <c r="H701" s="20"/>
      <c r="I701" s="18">
        <v>642</v>
      </c>
      <c r="J701">
        <v>120</v>
      </c>
      <c r="K701">
        <v>1</v>
      </c>
      <c r="L701">
        <v>49</v>
      </c>
      <c r="M701" s="21">
        <f t="shared" si="291"/>
        <v>170</v>
      </c>
      <c r="N701" s="20"/>
      <c r="O701" s="18">
        <f t="shared" si="292"/>
        <v>1656</v>
      </c>
      <c r="P701">
        <f t="shared" si="293"/>
        <v>355</v>
      </c>
      <c r="Q701">
        <f t="shared" si="294"/>
        <v>4</v>
      </c>
      <c r="R701">
        <f t="shared" si="295"/>
        <v>132</v>
      </c>
      <c r="S701" s="21">
        <f t="shared" si="296"/>
        <v>491</v>
      </c>
    </row>
    <row r="702" spans="1:19" s="2" customFormat="1" ht="12.75">
      <c r="A702" s="22"/>
      <c r="B702" s="23" t="s">
        <v>25</v>
      </c>
      <c r="C702" s="24">
        <v>43245</v>
      </c>
      <c r="D702" s="25">
        <f>SUM(D686:D701)</f>
        <v>20046</v>
      </c>
      <c r="E702" s="25">
        <f>SUM(E686:E701)</f>
        <v>352</v>
      </c>
      <c r="F702" s="25">
        <f>SUM(F686:F701)</f>
        <v>11924</v>
      </c>
      <c r="G702" s="25">
        <f>SUM(G686:G701)</f>
        <v>32322</v>
      </c>
      <c r="H702" s="21"/>
      <c r="I702" s="24">
        <f>SUM(I686:I701)</f>
        <v>43499</v>
      </c>
      <c r="J702" s="25">
        <f>SUM(J686:J701)</f>
        <v>7792</v>
      </c>
      <c r="K702" s="25">
        <f>SUM(K686:K701)</f>
        <v>83</v>
      </c>
      <c r="L702" s="25">
        <f>SUM(L686:L701)</f>
        <v>3222</v>
      </c>
      <c r="M702" s="25">
        <f>SUM(M686:M701)</f>
        <v>11097</v>
      </c>
      <c r="N702" s="21"/>
      <c r="O702" s="24">
        <f t="shared" si="292"/>
        <v>86744</v>
      </c>
      <c r="P702" s="25">
        <f t="shared" si="293"/>
        <v>27838</v>
      </c>
      <c r="Q702" s="25">
        <f t="shared" si="294"/>
        <v>435</v>
      </c>
      <c r="R702" s="25">
        <f t="shared" si="295"/>
        <v>15146</v>
      </c>
      <c r="S702" s="25">
        <f t="shared" si="296"/>
        <v>43419</v>
      </c>
    </row>
    <row r="703" spans="1:19" ht="12.75">
      <c r="A703" s="1" t="s">
        <v>609</v>
      </c>
      <c r="C703" s="18"/>
      <c r="G703" s="21"/>
      <c r="H703" s="20"/>
      <c r="I703" s="18"/>
      <c r="M703" s="21"/>
      <c r="N703" s="20"/>
      <c r="O703" s="18"/>
      <c r="S703" s="21"/>
    </row>
    <row r="704" spans="2:19" ht="12.75">
      <c r="B704" t="s">
        <v>11</v>
      </c>
      <c r="C704" s="18">
        <v>16584</v>
      </c>
      <c r="D704">
        <v>4968</v>
      </c>
      <c r="E704">
        <v>81</v>
      </c>
      <c r="F704">
        <v>3183</v>
      </c>
      <c r="G704" s="21">
        <f aca="true" t="shared" si="297" ref="G704:G713">SUM(D704:F704)</f>
        <v>8232</v>
      </c>
      <c r="H704" s="20"/>
      <c r="I704" s="18">
        <v>2813</v>
      </c>
      <c r="J704">
        <v>87</v>
      </c>
      <c r="K704">
        <v>4</v>
      </c>
      <c r="L704">
        <v>88</v>
      </c>
      <c r="M704" s="21">
        <f aca="true" t="shared" si="298" ref="M704:M713">SUM(J704:L704)</f>
        <v>179</v>
      </c>
      <c r="N704" s="20"/>
      <c r="O704" s="18">
        <f aca="true" t="shared" si="299" ref="O704:O714">C704+I704</f>
        <v>19397</v>
      </c>
      <c r="P704">
        <f aca="true" t="shared" si="300" ref="P704:P714">D704+J704</f>
        <v>5055</v>
      </c>
      <c r="Q704">
        <f aca="true" t="shared" si="301" ref="Q704:Q714">E704+K704</f>
        <v>85</v>
      </c>
      <c r="R704">
        <f aca="true" t="shared" si="302" ref="R704:R714">F704+L704</f>
        <v>3271</v>
      </c>
      <c r="S704" s="21">
        <f aca="true" t="shared" si="303" ref="S704:S714">G704+M704</f>
        <v>8411</v>
      </c>
    </row>
    <row r="705" spans="2:19" ht="12.75">
      <c r="B705" t="s">
        <v>610</v>
      </c>
      <c r="C705" s="18">
        <v>2431</v>
      </c>
      <c r="D705">
        <v>547</v>
      </c>
      <c r="E705">
        <v>6</v>
      </c>
      <c r="F705">
        <v>514</v>
      </c>
      <c r="G705" s="21">
        <f t="shared" si="297"/>
        <v>1067</v>
      </c>
      <c r="H705" s="20"/>
      <c r="I705" s="18">
        <v>700</v>
      </c>
      <c r="J705">
        <v>3</v>
      </c>
      <c r="K705">
        <v>1</v>
      </c>
      <c r="L705">
        <v>6</v>
      </c>
      <c r="M705" s="21">
        <f t="shared" si="298"/>
        <v>10</v>
      </c>
      <c r="N705" s="20"/>
      <c r="O705" s="18">
        <f t="shared" si="299"/>
        <v>3131</v>
      </c>
      <c r="P705">
        <f t="shared" si="300"/>
        <v>550</v>
      </c>
      <c r="Q705">
        <f t="shared" si="301"/>
        <v>7</v>
      </c>
      <c r="R705">
        <f t="shared" si="302"/>
        <v>520</v>
      </c>
      <c r="S705" s="21">
        <f t="shared" si="303"/>
        <v>1077</v>
      </c>
    </row>
    <row r="706" spans="2:19" ht="12.75">
      <c r="B706" t="s">
        <v>611</v>
      </c>
      <c r="C706" s="18">
        <v>991</v>
      </c>
      <c r="D706">
        <v>477</v>
      </c>
      <c r="E706">
        <v>5</v>
      </c>
      <c r="F706">
        <v>240</v>
      </c>
      <c r="G706" s="21">
        <f t="shared" si="297"/>
        <v>722</v>
      </c>
      <c r="H706" s="20"/>
      <c r="I706" s="18">
        <v>384</v>
      </c>
      <c r="J706">
        <v>1</v>
      </c>
      <c r="K706">
        <v>0</v>
      </c>
      <c r="L706">
        <v>0</v>
      </c>
      <c r="M706" s="21">
        <f t="shared" si="298"/>
        <v>1</v>
      </c>
      <c r="N706" s="20"/>
      <c r="O706" s="18">
        <f t="shared" si="299"/>
        <v>1375</v>
      </c>
      <c r="P706">
        <f t="shared" si="300"/>
        <v>478</v>
      </c>
      <c r="Q706">
        <f t="shared" si="301"/>
        <v>5</v>
      </c>
      <c r="R706">
        <f t="shared" si="302"/>
        <v>240</v>
      </c>
      <c r="S706" s="21">
        <f t="shared" si="303"/>
        <v>723</v>
      </c>
    </row>
    <row r="707" spans="2:19" ht="12.75">
      <c r="B707" t="s">
        <v>612</v>
      </c>
      <c r="C707" s="18">
        <v>3578</v>
      </c>
      <c r="D707">
        <v>1114</v>
      </c>
      <c r="E707">
        <v>23</v>
      </c>
      <c r="F707">
        <v>721</v>
      </c>
      <c r="G707" s="21">
        <f t="shared" si="297"/>
        <v>1858</v>
      </c>
      <c r="H707" s="20"/>
      <c r="I707" s="18">
        <v>995</v>
      </c>
      <c r="J707">
        <v>0</v>
      </c>
      <c r="K707">
        <v>1</v>
      </c>
      <c r="L707">
        <v>28</v>
      </c>
      <c r="M707" s="21">
        <f t="shared" si="298"/>
        <v>29</v>
      </c>
      <c r="N707" s="20"/>
      <c r="O707" s="18">
        <f t="shared" si="299"/>
        <v>4573</v>
      </c>
      <c r="P707">
        <f t="shared" si="300"/>
        <v>1114</v>
      </c>
      <c r="Q707">
        <f t="shared" si="301"/>
        <v>24</v>
      </c>
      <c r="R707">
        <f t="shared" si="302"/>
        <v>749</v>
      </c>
      <c r="S707" s="21">
        <f t="shared" si="303"/>
        <v>1887</v>
      </c>
    </row>
    <row r="708" spans="2:19" ht="12.75">
      <c r="B708" t="s">
        <v>613</v>
      </c>
      <c r="C708" s="18">
        <v>1313</v>
      </c>
      <c r="D708">
        <v>493</v>
      </c>
      <c r="E708">
        <v>5</v>
      </c>
      <c r="F708">
        <v>307</v>
      </c>
      <c r="G708" s="21">
        <f t="shared" si="297"/>
        <v>805</v>
      </c>
      <c r="H708" s="20"/>
      <c r="I708" s="18">
        <v>169</v>
      </c>
      <c r="J708">
        <v>1</v>
      </c>
      <c r="K708">
        <v>0</v>
      </c>
      <c r="L708">
        <v>4</v>
      </c>
      <c r="M708" s="21">
        <f t="shared" si="298"/>
        <v>5</v>
      </c>
      <c r="N708" s="20"/>
      <c r="O708" s="18">
        <f t="shared" si="299"/>
        <v>1482</v>
      </c>
      <c r="P708">
        <f t="shared" si="300"/>
        <v>494</v>
      </c>
      <c r="Q708">
        <f t="shared" si="301"/>
        <v>5</v>
      </c>
      <c r="R708">
        <f t="shared" si="302"/>
        <v>311</v>
      </c>
      <c r="S708" s="21">
        <f t="shared" si="303"/>
        <v>810</v>
      </c>
    </row>
    <row r="709" spans="2:19" ht="12.75">
      <c r="B709" t="s">
        <v>614</v>
      </c>
      <c r="C709" s="18">
        <v>3477</v>
      </c>
      <c r="D709">
        <v>604</v>
      </c>
      <c r="E709">
        <v>5</v>
      </c>
      <c r="F709">
        <v>299</v>
      </c>
      <c r="G709" s="21">
        <f t="shared" si="297"/>
        <v>908</v>
      </c>
      <c r="H709" s="20"/>
      <c r="I709" s="18">
        <v>1817</v>
      </c>
      <c r="J709">
        <v>62</v>
      </c>
      <c r="K709">
        <v>1</v>
      </c>
      <c r="L709">
        <v>50</v>
      </c>
      <c r="M709" s="21">
        <f t="shared" si="298"/>
        <v>113</v>
      </c>
      <c r="N709" s="20"/>
      <c r="O709" s="18">
        <f t="shared" si="299"/>
        <v>5294</v>
      </c>
      <c r="P709">
        <f t="shared" si="300"/>
        <v>666</v>
      </c>
      <c r="Q709">
        <f t="shared" si="301"/>
        <v>6</v>
      </c>
      <c r="R709">
        <f t="shared" si="302"/>
        <v>349</v>
      </c>
      <c r="S709" s="21">
        <f t="shared" si="303"/>
        <v>1021</v>
      </c>
    </row>
    <row r="710" spans="2:19" ht="12.75">
      <c r="B710" t="s">
        <v>615</v>
      </c>
      <c r="C710" s="18">
        <v>1415</v>
      </c>
      <c r="D710">
        <v>427</v>
      </c>
      <c r="E710">
        <v>10</v>
      </c>
      <c r="F710">
        <v>249</v>
      </c>
      <c r="G710" s="21">
        <f t="shared" si="297"/>
        <v>686</v>
      </c>
      <c r="H710" s="20"/>
      <c r="I710" s="18">
        <v>782</v>
      </c>
      <c r="J710">
        <v>35</v>
      </c>
      <c r="K710">
        <v>0</v>
      </c>
      <c r="L710">
        <v>16</v>
      </c>
      <c r="M710" s="21">
        <f t="shared" si="298"/>
        <v>51</v>
      </c>
      <c r="N710" s="20"/>
      <c r="O710" s="18">
        <f t="shared" si="299"/>
        <v>2197</v>
      </c>
      <c r="P710">
        <f t="shared" si="300"/>
        <v>462</v>
      </c>
      <c r="Q710">
        <f t="shared" si="301"/>
        <v>10</v>
      </c>
      <c r="R710">
        <f t="shared" si="302"/>
        <v>265</v>
      </c>
      <c r="S710" s="21">
        <f t="shared" si="303"/>
        <v>737</v>
      </c>
    </row>
    <row r="711" spans="2:19" ht="12.75">
      <c r="B711" t="s">
        <v>616</v>
      </c>
      <c r="C711" s="18">
        <v>398</v>
      </c>
      <c r="D711">
        <v>106</v>
      </c>
      <c r="E711">
        <v>1</v>
      </c>
      <c r="F711">
        <v>34</v>
      </c>
      <c r="G711" s="21">
        <f t="shared" si="297"/>
        <v>141</v>
      </c>
      <c r="H711" s="20"/>
      <c r="I711" s="18">
        <v>196</v>
      </c>
      <c r="J711">
        <v>32</v>
      </c>
      <c r="K711">
        <v>0</v>
      </c>
      <c r="L711">
        <v>24</v>
      </c>
      <c r="M711" s="21">
        <f t="shared" si="298"/>
        <v>56</v>
      </c>
      <c r="N711" s="20"/>
      <c r="O711" s="18">
        <f t="shared" si="299"/>
        <v>594</v>
      </c>
      <c r="P711">
        <f t="shared" si="300"/>
        <v>138</v>
      </c>
      <c r="Q711">
        <f t="shared" si="301"/>
        <v>1</v>
      </c>
      <c r="R711">
        <f t="shared" si="302"/>
        <v>58</v>
      </c>
      <c r="S711" s="21">
        <f t="shared" si="303"/>
        <v>197</v>
      </c>
    </row>
    <row r="712" spans="2:19" ht="12.75">
      <c r="B712" t="s">
        <v>617</v>
      </c>
      <c r="C712" s="18">
        <v>913</v>
      </c>
      <c r="D712">
        <v>36</v>
      </c>
      <c r="E712">
        <v>2</v>
      </c>
      <c r="F712">
        <v>44</v>
      </c>
      <c r="G712" s="21">
        <f t="shared" si="297"/>
        <v>82</v>
      </c>
      <c r="H712" s="20"/>
      <c r="I712" s="18">
        <v>436</v>
      </c>
      <c r="J712">
        <v>0</v>
      </c>
      <c r="K712">
        <v>0</v>
      </c>
      <c r="L712">
        <v>0</v>
      </c>
      <c r="M712" s="21">
        <f t="shared" si="298"/>
        <v>0</v>
      </c>
      <c r="N712" s="20"/>
      <c r="O712" s="18">
        <f t="shared" si="299"/>
        <v>1349</v>
      </c>
      <c r="P712">
        <f t="shared" si="300"/>
        <v>36</v>
      </c>
      <c r="Q712">
        <f t="shared" si="301"/>
        <v>2</v>
      </c>
      <c r="R712">
        <f t="shared" si="302"/>
        <v>44</v>
      </c>
      <c r="S712" s="21">
        <f t="shared" si="303"/>
        <v>82</v>
      </c>
    </row>
    <row r="713" spans="2:19" ht="12.75">
      <c r="B713" t="s">
        <v>618</v>
      </c>
      <c r="C713" s="18">
        <v>790</v>
      </c>
      <c r="D713">
        <v>33</v>
      </c>
      <c r="E713">
        <v>0</v>
      </c>
      <c r="F713">
        <v>23</v>
      </c>
      <c r="G713" s="21">
        <f t="shared" si="297"/>
        <v>56</v>
      </c>
      <c r="H713" s="20"/>
      <c r="I713" s="18">
        <v>269</v>
      </c>
      <c r="J713">
        <v>2</v>
      </c>
      <c r="K713">
        <v>0</v>
      </c>
      <c r="L713">
        <v>1</v>
      </c>
      <c r="M713" s="21">
        <f t="shared" si="298"/>
        <v>3</v>
      </c>
      <c r="N713" s="20"/>
      <c r="O713" s="18">
        <f t="shared" si="299"/>
        <v>1059</v>
      </c>
      <c r="P713">
        <f t="shared" si="300"/>
        <v>35</v>
      </c>
      <c r="Q713">
        <f t="shared" si="301"/>
        <v>0</v>
      </c>
      <c r="R713">
        <f t="shared" si="302"/>
        <v>24</v>
      </c>
      <c r="S713" s="21">
        <f t="shared" si="303"/>
        <v>59</v>
      </c>
    </row>
    <row r="714" spans="1:19" s="2" customFormat="1" ht="12.75">
      <c r="A714" s="22"/>
      <c r="B714" s="23" t="s">
        <v>25</v>
      </c>
      <c r="C714" s="24">
        <v>31890</v>
      </c>
      <c r="D714" s="25">
        <f>SUM(D704:D713)</f>
        <v>8805</v>
      </c>
      <c r="E714" s="25">
        <f>SUM(E704:E713)</f>
        <v>138</v>
      </c>
      <c r="F714" s="25">
        <f>SUM(F704:F713)</f>
        <v>5614</v>
      </c>
      <c r="G714" s="25">
        <f>SUM(G704:G713)</f>
        <v>14557</v>
      </c>
      <c r="H714" s="21"/>
      <c r="I714" s="24">
        <f>SUM(I704:I713)</f>
        <v>8561</v>
      </c>
      <c r="J714" s="25">
        <f>SUM(J704:J713)</f>
        <v>223</v>
      </c>
      <c r="K714" s="25">
        <f>SUM(K704:K713)</f>
        <v>7</v>
      </c>
      <c r="L714" s="25">
        <f>SUM(L704:L713)</f>
        <v>217</v>
      </c>
      <c r="M714" s="25">
        <f>SUM(M704:M713)</f>
        <v>447</v>
      </c>
      <c r="N714" s="21"/>
      <c r="O714" s="24">
        <f t="shared" si="299"/>
        <v>40451</v>
      </c>
      <c r="P714" s="25">
        <f t="shared" si="300"/>
        <v>9028</v>
      </c>
      <c r="Q714" s="25">
        <f t="shared" si="301"/>
        <v>145</v>
      </c>
      <c r="R714" s="25">
        <f t="shared" si="302"/>
        <v>5831</v>
      </c>
      <c r="S714" s="25">
        <f t="shared" si="303"/>
        <v>15004</v>
      </c>
    </row>
    <row r="715" spans="1:19" ht="12.75">
      <c r="A715" s="1" t="s">
        <v>619</v>
      </c>
      <c r="C715" s="18"/>
      <c r="G715" s="21"/>
      <c r="H715" s="20"/>
      <c r="I715" s="18"/>
      <c r="M715" s="21"/>
      <c r="N715" s="20"/>
      <c r="O715" s="18"/>
      <c r="S715" s="21"/>
    </row>
    <row r="716" spans="2:19" ht="12.75">
      <c r="B716" t="s">
        <v>11</v>
      </c>
      <c r="C716" s="18">
        <v>3618</v>
      </c>
      <c r="D716">
        <v>1290</v>
      </c>
      <c r="E716">
        <v>19</v>
      </c>
      <c r="F716">
        <v>1393</v>
      </c>
      <c r="G716" s="21">
        <f aca="true" t="shared" si="304" ref="G716:G725">SUM(D716:F716)</f>
        <v>2702</v>
      </c>
      <c r="H716" s="20"/>
      <c r="I716" s="18">
        <v>486</v>
      </c>
      <c r="J716">
        <v>0</v>
      </c>
      <c r="K716">
        <v>0</v>
      </c>
      <c r="L716">
        <v>2</v>
      </c>
      <c r="M716" s="21">
        <f aca="true" t="shared" si="305" ref="M716:M725">SUM(J716:L716)</f>
        <v>2</v>
      </c>
      <c r="N716" s="20"/>
      <c r="O716" s="18">
        <f aca="true" t="shared" si="306" ref="O716:O726">C716+I716</f>
        <v>4104</v>
      </c>
      <c r="P716">
        <f aca="true" t="shared" si="307" ref="P716:P726">D716+J716</f>
        <v>1290</v>
      </c>
      <c r="Q716">
        <f aca="true" t="shared" si="308" ref="Q716:Q726">E716+K716</f>
        <v>19</v>
      </c>
      <c r="R716">
        <f aca="true" t="shared" si="309" ref="R716:R726">F716+L716</f>
        <v>1395</v>
      </c>
      <c r="S716" s="21">
        <f aca="true" t="shared" si="310" ref="S716:S726">G716+M716</f>
        <v>2704</v>
      </c>
    </row>
    <row r="717" spans="2:19" ht="12.75">
      <c r="B717" t="s">
        <v>620</v>
      </c>
      <c r="C717" s="18">
        <v>466</v>
      </c>
      <c r="D717">
        <v>126</v>
      </c>
      <c r="E717">
        <v>4</v>
      </c>
      <c r="F717">
        <v>229</v>
      </c>
      <c r="G717" s="21">
        <f t="shared" si="304"/>
        <v>359</v>
      </c>
      <c r="H717" s="20"/>
      <c r="I717" s="18">
        <v>921</v>
      </c>
      <c r="J717">
        <v>0</v>
      </c>
      <c r="K717">
        <v>0</v>
      </c>
      <c r="L717">
        <v>51</v>
      </c>
      <c r="M717" s="21">
        <f t="shared" si="305"/>
        <v>51</v>
      </c>
      <c r="N717" s="20"/>
      <c r="O717" s="18">
        <f t="shared" si="306"/>
        <v>1387</v>
      </c>
      <c r="P717">
        <f t="shared" si="307"/>
        <v>126</v>
      </c>
      <c r="Q717">
        <f t="shared" si="308"/>
        <v>4</v>
      </c>
      <c r="R717">
        <f t="shared" si="309"/>
        <v>280</v>
      </c>
      <c r="S717" s="21">
        <f t="shared" si="310"/>
        <v>410</v>
      </c>
    </row>
    <row r="718" spans="2:19" ht="12.75">
      <c r="B718" t="s">
        <v>621</v>
      </c>
      <c r="C718" s="18">
        <v>2881</v>
      </c>
      <c r="D718">
        <v>880</v>
      </c>
      <c r="E718">
        <v>14</v>
      </c>
      <c r="F718">
        <v>1369</v>
      </c>
      <c r="G718" s="21">
        <f t="shared" si="304"/>
        <v>2263</v>
      </c>
      <c r="H718" s="20"/>
      <c r="I718" s="18">
        <v>2086</v>
      </c>
      <c r="J718">
        <v>0</v>
      </c>
      <c r="K718">
        <v>0</v>
      </c>
      <c r="L718">
        <v>67</v>
      </c>
      <c r="M718" s="21">
        <f t="shared" si="305"/>
        <v>67</v>
      </c>
      <c r="N718" s="20"/>
      <c r="O718" s="18">
        <f t="shared" si="306"/>
        <v>4967</v>
      </c>
      <c r="P718">
        <f t="shared" si="307"/>
        <v>880</v>
      </c>
      <c r="Q718">
        <f t="shared" si="308"/>
        <v>14</v>
      </c>
      <c r="R718">
        <f t="shared" si="309"/>
        <v>1436</v>
      </c>
      <c r="S718" s="21">
        <f t="shared" si="310"/>
        <v>2330</v>
      </c>
    </row>
    <row r="719" spans="2:19" ht="12.75">
      <c r="B719" t="s">
        <v>622</v>
      </c>
      <c r="C719" s="18">
        <v>239</v>
      </c>
      <c r="D719">
        <v>58</v>
      </c>
      <c r="E719">
        <v>0</v>
      </c>
      <c r="F719">
        <v>69</v>
      </c>
      <c r="G719" s="21">
        <f t="shared" si="304"/>
        <v>127</v>
      </c>
      <c r="H719" s="20"/>
      <c r="I719" s="18">
        <v>58</v>
      </c>
      <c r="J719">
        <v>0</v>
      </c>
      <c r="K719">
        <v>0</v>
      </c>
      <c r="L719">
        <v>1</v>
      </c>
      <c r="M719" s="21">
        <f t="shared" si="305"/>
        <v>1</v>
      </c>
      <c r="N719" s="20"/>
      <c r="O719" s="18">
        <f t="shared" si="306"/>
        <v>297</v>
      </c>
      <c r="P719">
        <f t="shared" si="307"/>
        <v>58</v>
      </c>
      <c r="Q719">
        <f t="shared" si="308"/>
        <v>0</v>
      </c>
      <c r="R719">
        <f t="shared" si="309"/>
        <v>70</v>
      </c>
      <c r="S719" s="21">
        <f t="shared" si="310"/>
        <v>128</v>
      </c>
    </row>
    <row r="720" spans="2:19" ht="12.75">
      <c r="B720" t="s">
        <v>623</v>
      </c>
      <c r="C720" s="18">
        <v>1223</v>
      </c>
      <c r="D720">
        <v>449</v>
      </c>
      <c r="E720">
        <v>8</v>
      </c>
      <c r="F720">
        <v>532</v>
      </c>
      <c r="G720" s="21">
        <f t="shared" si="304"/>
        <v>989</v>
      </c>
      <c r="H720" s="20"/>
      <c r="I720" s="18">
        <v>163</v>
      </c>
      <c r="J720">
        <v>1</v>
      </c>
      <c r="K720">
        <v>0</v>
      </c>
      <c r="L720">
        <v>6</v>
      </c>
      <c r="M720" s="21">
        <f t="shared" si="305"/>
        <v>7</v>
      </c>
      <c r="N720" s="20"/>
      <c r="O720" s="18">
        <f t="shared" si="306"/>
        <v>1386</v>
      </c>
      <c r="P720">
        <f t="shared" si="307"/>
        <v>450</v>
      </c>
      <c r="Q720">
        <f t="shared" si="308"/>
        <v>8</v>
      </c>
      <c r="R720">
        <f t="shared" si="309"/>
        <v>538</v>
      </c>
      <c r="S720" s="21">
        <f t="shared" si="310"/>
        <v>996</v>
      </c>
    </row>
    <row r="721" spans="2:19" ht="12.75">
      <c r="B721" t="s">
        <v>624</v>
      </c>
      <c r="C721" s="18">
        <v>1475</v>
      </c>
      <c r="D721">
        <v>327</v>
      </c>
      <c r="E721">
        <v>3</v>
      </c>
      <c r="F721">
        <v>679</v>
      </c>
      <c r="G721" s="21">
        <f t="shared" si="304"/>
        <v>1009</v>
      </c>
      <c r="H721" s="20"/>
      <c r="I721" s="18">
        <v>1778</v>
      </c>
      <c r="J721">
        <v>0</v>
      </c>
      <c r="K721">
        <v>2</v>
      </c>
      <c r="L721">
        <v>32</v>
      </c>
      <c r="M721" s="21">
        <f t="shared" si="305"/>
        <v>34</v>
      </c>
      <c r="N721" s="20"/>
      <c r="O721" s="18">
        <f t="shared" si="306"/>
        <v>3253</v>
      </c>
      <c r="P721">
        <f t="shared" si="307"/>
        <v>327</v>
      </c>
      <c r="Q721">
        <f t="shared" si="308"/>
        <v>5</v>
      </c>
      <c r="R721">
        <f t="shared" si="309"/>
        <v>711</v>
      </c>
      <c r="S721" s="21">
        <f t="shared" si="310"/>
        <v>1043</v>
      </c>
    </row>
    <row r="722" spans="2:19" ht="12.75">
      <c r="B722" t="s">
        <v>625</v>
      </c>
      <c r="C722" s="18">
        <v>437</v>
      </c>
      <c r="D722">
        <v>102</v>
      </c>
      <c r="E722">
        <v>2</v>
      </c>
      <c r="F722">
        <v>159</v>
      </c>
      <c r="G722" s="21">
        <f t="shared" si="304"/>
        <v>263</v>
      </c>
      <c r="H722" s="20"/>
      <c r="I722" s="18">
        <v>91</v>
      </c>
      <c r="J722">
        <v>0</v>
      </c>
      <c r="K722">
        <v>0</v>
      </c>
      <c r="L722">
        <v>0</v>
      </c>
      <c r="M722" s="21">
        <f t="shared" si="305"/>
        <v>0</v>
      </c>
      <c r="N722" s="20"/>
      <c r="O722" s="18">
        <f t="shared" si="306"/>
        <v>528</v>
      </c>
      <c r="P722">
        <f t="shared" si="307"/>
        <v>102</v>
      </c>
      <c r="Q722">
        <f t="shared" si="308"/>
        <v>2</v>
      </c>
      <c r="R722">
        <f t="shared" si="309"/>
        <v>159</v>
      </c>
      <c r="S722" s="21">
        <f t="shared" si="310"/>
        <v>263</v>
      </c>
    </row>
    <row r="723" spans="2:19" ht="12.75">
      <c r="B723" t="s">
        <v>626</v>
      </c>
      <c r="C723" s="18">
        <v>392</v>
      </c>
      <c r="D723">
        <v>117</v>
      </c>
      <c r="E723">
        <v>5</v>
      </c>
      <c r="F723">
        <v>123</v>
      </c>
      <c r="G723" s="21">
        <f t="shared" si="304"/>
        <v>245</v>
      </c>
      <c r="H723" s="20"/>
      <c r="I723" s="18">
        <v>17</v>
      </c>
      <c r="J723">
        <v>0</v>
      </c>
      <c r="K723">
        <v>0</v>
      </c>
      <c r="L723">
        <v>0</v>
      </c>
      <c r="M723" s="21">
        <f t="shared" si="305"/>
        <v>0</v>
      </c>
      <c r="N723" s="20"/>
      <c r="O723" s="18">
        <f t="shared" si="306"/>
        <v>409</v>
      </c>
      <c r="P723">
        <f t="shared" si="307"/>
        <v>117</v>
      </c>
      <c r="Q723">
        <f t="shared" si="308"/>
        <v>5</v>
      </c>
      <c r="R723">
        <f t="shared" si="309"/>
        <v>123</v>
      </c>
      <c r="S723" s="21">
        <f t="shared" si="310"/>
        <v>245</v>
      </c>
    </row>
    <row r="724" spans="2:19" ht="12.75">
      <c r="B724" t="s">
        <v>627</v>
      </c>
      <c r="C724" s="18">
        <v>168</v>
      </c>
      <c r="D724">
        <v>30</v>
      </c>
      <c r="E724">
        <v>1</v>
      </c>
      <c r="F724">
        <v>44</v>
      </c>
      <c r="G724" s="21">
        <f t="shared" si="304"/>
        <v>75</v>
      </c>
      <c r="H724" s="20"/>
      <c r="I724" s="18">
        <v>54</v>
      </c>
      <c r="J724">
        <v>0</v>
      </c>
      <c r="K724">
        <v>0</v>
      </c>
      <c r="L724">
        <v>0</v>
      </c>
      <c r="M724" s="21">
        <f t="shared" si="305"/>
        <v>0</v>
      </c>
      <c r="N724" s="20"/>
      <c r="O724" s="18">
        <f t="shared" si="306"/>
        <v>222</v>
      </c>
      <c r="P724">
        <f t="shared" si="307"/>
        <v>30</v>
      </c>
      <c r="Q724">
        <f t="shared" si="308"/>
        <v>1</v>
      </c>
      <c r="R724">
        <f t="shared" si="309"/>
        <v>44</v>
      </c>
      <c r="S724" s="21">
        <f t="shared" si="310"/>
        <v>75</v>
      </c>
    </row>
    <row r="725" spans="2:19" ht="12.75">
      <c r="B725" t="s">
        <v>628</v>
      </c>
      <c r="C725" s="18">
        <v>349</v>
      </c>
      <c r="D725">
        <v>206</v>
      </c>
      <c r="E725">
        <v>4</v>
      </c>
      <c r="F725">
        <v>236</v>
      </c>
      <c r="G725" s="21">
        <f t="shared" si="304"/>
        <v>446</v>
      </c>
      <c r="H725" s="20"/>
      <c r="I725" s="18">
        <v>10</v>
      </c>
      <c r="J725">
        <v>0</v>
      </c>
      <c r="K725">
        <v>0</v>
      </c>
      <c r="L725">
        <v>0</v>
      </c>
      <c r="M725" s="21">
        <f t="shared" si="305"/>
        <v>0</v>
      </c>
      <c r="N725" s="20"/>
      <c r="O725" s="18">
        <f t="shared" si="306"/>
        <v>359</v>
      </c>
      <c r="P725">
        <f t="shared" si="307"/>
        <v>206</v>
      </c>
      <c r="Q725">
        <f t="shared" si="308"/>
        <v>4</v>
      </c>
      <c r="R725">
        <f t="shared" si="309"/>
        <v>236</v>
      </c>
      <c r="S725" s="21">
        <f t="shared" si="310"/>
        <v>446</v>
      </c>
    </row>
    <row r="726" spans="1:19" s="2" customFormat="1" ht="12.75">
      <c r="A726" s="22"/>
      <c r="B726" s="23" t="s">
        <v>25</v>
      </c>
      <c r="C726" s="24">
        <v>11248</v>
      </c>
      <c r="D726" s="25">
        <f>SUM(D716:D725)</f>
        <v>3585</v>
      </c>
      <c r="E726" s="25">
        <f>SUM(E716:E725)</f>
        <v>60</v>
      </c>
      <c r="F726" s="25">
        <f>SUM(F716:F725)</f>
        <v>4833</v>
      </c>
      <c r="G726" s="25">
        <f>SUM(G716:G725)</f>
        <v>8478</v>
      </c>
      <c r="H726" s="21"/>
      <c r="I726" s="24">
        <f>SUM(I716:I725)</f>
        <v>5664</v>
      </c>
      <c r="J726" s="25">
        <f>SUM(J716:J725)</f>
        <v>1</v>
      </c>
      <c r="K726" s="25">
        <f>SUM(K716:K725)</f>
        <v>2</v>
      </c>
      <c r="L726" s="25">
        <f>SUM(L716:L725)</f>
        <v>159</v>
      </c>
      <c r="M726" s="25">
        <f>SUM(M716:M725)</f>
        <v>162</v>
      </c>
      <c r="N726" s="21"/>
      <c r="O726" s="24">
        <f t="shared" si="306"/>
        <v>16912</v>
      </c>
      <c r="P726" s="25">
        <f t="shared" si="307"/>
        <v>3586</v>
      </c>
      <c r="Q726" s="25">
        <f t="shared" si="308"/>
        <v>62</v>
      </c>
      <c r="R726" s="25">
        <f t="shared" si="309"/>
        <v>4992</v>
      </c>
      <c r="S726" s="25">
        <f t="shared" si="310"/>
        <v>8640</v>
      </c>
    </row>
    <row r="727" spans="1:19" ht="12.75">
      <c r="A727" s="1" t="s">
        <v>629</v>
      </c>
      <c r="C727" s="18"/>
      <c r="G727" s="21"/>
      <c r="H727" s="20"/>
      <c r="I727" s="18"/>
      <c r="M727" s="21"/>
      <c r="N727" s="20"/>
      <c r="O727" s="18"/>
      <c r="S727" s="21"/>
    </row>
    <row r="728" spans="2:19" ht="12.75">
      <c r="B728" t="s">
        <v>11</v>
      </c>
      <c r="C728" s="18">
        <v>3332</v>
      </c>
      <c r="D728">
        <v>1722</v>
      </c>
      <c r="E728">
        <v>33</v>
      </c>
      <c r="F728">
        <v>804</v>
      </c>
      <c r="G728" s="21">
        <f aca="true" t="shared" si="311" ref="G728:G739">SUM(D728:F728)</f>
        <v>2559</v>
      </c>
      <c r="H728" s="20"/>
      <c r="I728" s="18">
        <v>2031</v>
      </c>
      <c r="J728">
        <v>849</v>
      </c>
      <c r="K728">
        <v>11</v>
      </c>
      <c r="L728">
        <v>331</v>
      </c>
      <c r="M728" s="21">
        <f aca="true" t="shared" si="312" ref="M728:M739">SUM(J728:L728)</f>
        <v>1191</v>
      </c>
      <c r="N728" s="20"/>
      <c r="O728" s="18">
        <f>C728+I728</f>
        <v>5363</v>
      </c>
      <c r="P728">
        <f>D728+J728</f>
        <v>2571</v>
      </c>
      <c r="Q728">
        <f>E728+K728</f>
        <v>44</v>
      </c>
      <c r="R728">
        <f>F728+L728</f>
        <v>1135</v>
      </c>
      <c r="S728" s="21">
        <f>G728+M728</f>
        <v>3750</v>
      </c>
    </row>
    <row r="729" spans="2:19" ht="12.75">
      <c r="B729" t="s">
        <v>630</v>
      </c>
      <c r="C729" s="18">
        <v>7147</v>
      </c>
      <c r="D729">
        <v>1845</v>
      </c>
      <c r="E729">
        <v>15</v>
      </c>
      <c r="F729">
        <v>611</v>
      </c>
      <c r="G729" s="21">
        <f t="shared" si="311"/>
        <v>2471</v>
      </c>
      <c r="H729" s="20"/>
      <c r="I729" s="18">
        <v>1095</v>
      </c>
      <c r="J729">
        <v>792</v>
      </c>
      <c r="K729">
        <v>7</v>
      </c>
      <c r="L729">
        <v>188</v>
      </c>
      <c r="M729" s="21">
        <f t="shared" si="312"/>
        <v>987</v>
      </c>
      <c r="N729" s="20"/>
      <c r="O729" s="18">
        <f aca="true" t="shared" si="313" ref="O729:O740">C729+I729</f>
        <v>8242</v>
      </c>
      <c r="P729">
        <f aca="true" t="shared" si="314" ref="P729:P740">D729+J729</f>
        <v>2637</v>
      </c>
      <c r="Q729">
        <f aca="true" t="shared" si="315" ref="Q729:Q740">E729+K729</f>
        <v>22</v>
      </c>
      <c r="R729">
        <f aca="true" t="shared" si="316" ref="R729:R734">F730+L729</f>
        <v>293</v>
      </c>
      <c r="S729" s="21">
        <f aca="true" t="shared" si="317" ref="S729:S740">G729+M729</f>
        <v>3458</v>
      </c>
    </row>
    <row r="730" spans="2:19" ht="12.75">
      <c r="B730" t="s">
        <v>631</v>
      </c>
      <c r="C730" s="18">
        <v>862</v>
      </c>
      <c r="D730">
        <v>374</v>
      </c>
      <c r="E730">
        <v>4</v>
      </c>
      <c r="F730">
        <v>105</v>
      </c>
      <c r="G730" s="21">
        <f t="shared" si="311"/>
        <v>483</v>
      </c>
      <c r="H730" s="20"/>
      <c r="I730" s="18">
        <v>512</v>
      </c>
      <c r="J730">
        <v>231</v>
      </c>
      <c r="K730">
        <v>2</v>
      </c>
      <c r="L730">
        <v>62</v>
      </c>
      <c r="M730" s="21">
        <f t="shared" si="312"/>
        <v>295</v>
      </c>
      <c r="N730" s="20"/>
      <c r="O730" s="18">
        <f t="shared" si="313"/>
        <v>1374</v>
      </c>
      <c r="P730">
        <f t="shared" si="314"/>
        <v>605</v>
      </c>
      <c r="Q730">
        <f t="shared" si="315"/>
        <v>6</v>
      </c>
      <c r="R730">
        <f t="shared" si="316"/>
        <v>877</v>
      </c>
      <c r="S730" s="21">
        <f t="shared" si="317"/>
        <v>778</v>
      </c>
    </row>
    <row r="731" spans="2:19" ht="12.75">
      <c r="B731" t="s">
        <v>632</v>
      </c>
      <c r="C731" s="18">
        <v>6445</v>
      </c>
      <c r="D731">
        <v>2251</v>
      </c>
      <c r="E731">
        <v>32</v>
      </c>
      <c r="F731">
        <v>815</v>
      </c>
      <c r="G731" s="21">
        <f t="shared" si="311"/>
        <v>3098</v>
      </c>
      <c r="H731" s="20"/>
      <c r="I731" s="18">
        <v>6532</v>
      </c>
      <c r="J731">
        <v>1586</v>
      </c>
      <c r="K731">
        <v>12</v>
      </c>
      <c r="L731">
        <v>450</v>
      </c>
      <c r="M731" s="21">
        <f t="shared" si="312"/>
        <v>2048</v>
      </c>
      <c r="N731" s="20"/>
      <c r="O731" s="18">
        <f t="shared" si="313"/>
        <v>12977</v>
      </c>
      <c r="P731">
        <f t="shared" si="314"/>
        <v>3837</v>
      </c>
      <c r="Q731">
        <f t="shared" si="315"/>
        <v>44</v>
      </c>
      <c r="R731">
        <f t="shared" si="316"/>
        <v>708</v>
      </c>
      <c r="S731" s="21">
        <f t="shared" si="317"/>
        <v>5146</v>
      </c>
    </row>
    <row r="732" spans="2:19" ht="12.75">
      <c r="B732" t="s">
        <v>633</v>
      </c>
      <c r="C732" s="18">
        <v>3401</v>
      </c>
      <c r="D732">
        <v>457</v>
      </c>
      <c r="E732">
        <v>10</v>
      </c>
      <c r="F732">
        <v>258</v>
      </c>
      <c r="G732" s="21">
        <f t="shared" si="311"/>
        <v>725</v>
      </c>
      <c r="H732" s="20"/>
      <c r="I732" s="18">
        <v>3552</v>
      </c>
      <c r="J732">
        <v>251</v>
      </c>
      <c r="K732">
        <v>2</v>
      </c>
      <c r="L732">
        <v>93</v>
      </c>
      <c r="M732" s="21">
        <f t="shared" si="312"/>
        <v>346</v>
      </c>
      <c r="N732" s="20"/>
      <c r="O732" s="18">
        <f t="shared" si="313"/>
        <v>6953</v>
      </c>
      <c r="P732">
        <f t="shared" si="314"/>
        <v>708</v>
      </c>
      <c r="Q732">
        <f t="shared" si="315"/>
        <v>12</v>
      </c>
      <c r="R732">
        <f t="shared" si="316"/>
        <v>510</v>
      </c>
      <c r="S732" s="21">
        <f t="shared" si="317"/>
        <v>1071</v>
      </c>
    </row>
    <row r="733" spans="2:19" ht="12.75">
      <c r="B733" t="s">
        <v>634</v>
      </c>
      <c r="C733" s="18">
        <v>5567</v>
      </c>
      <c r="D733">
        <v>1217</v>
      </c>
      <c r="E733">
        <v>10</v>
      </c>
      <c r="F733">
        <v>417</v>
      </c>
      <c r="G733" s="21">
        <f t="shared" si="311"/>
        <v>1644</v>
      </c>
      <c r="H733" s="20"/>
      <c r="I733" s="18">
        <v>566</v>
      </c>
      <c r="J733">
        <v>306</v>
      </c>
      <c r="K733">
        <v>1</v>
      </c>
      <c r="L733">
        <v>67</v>
      </c>
      <c r="M733" s="21">
        <f t="shared" si="312"/>
        <v>374</v>
      </c>
      <c r="N733" s="20"/>
      <c r="O733" s="18">
        <f t="shared" si="313"/>
        <v>6133</v>
      </c>
      <c r="P733">
        <f t="shared" si="314"/>
        <v>1523</v>
      </c>
      <c r="Q733">
        <f t="shared" si="315"/>
        <v>11</v>
      </c>
      <c r="R733">
        <f t="shared" si="316"/>
        <v>1121</v>
      </c>
      <c r="S733" s="21">
        <f t="shared" si="317"/>
        <v>2018</v>
      </c>
    </row>
    <row r="734" spans="2:19" ht="12.75">
      <c r="B734" t="s">
        <v>635</v>
      </c>
      <c r="C734" s="18">
        <v>4677</v>
      </c>
      <c r="D734">
        <v>2850</v>
      </c>
      <c r="E734">
        <v>30</v>
      </c>
      <c r="F734">
        <v>1054</v>
      </c>
      <c r="G734" s="21">
        <f t="shared" si="311"/>
        <v>3934</v>
      </c>
      <c r="H734" s="20"/>
      <c r="I734" s="18">
        <v>4237</v>
      </c>
      <c r="J734">
        <v>1339</v>
      </c>
      <c r="K734">
        <v>13</v>
      </c>
      <c r="L734">
        <v>354</v>
      </c>
      <c r="M734" s="21">
        <f t="shared" si="312"/>
        <v>1706</v>
      </c>
      <c r="N734" s="20"/>
      <c r="O734" s="18">
        <f t="shared" si="313"/>
        <v>8914</v>
      </c>
      <c r="P734">
        <f t="shared" si="314"/>
        <v>4189</v>
      </c>
      <c r="Q734">
        <f t="shared" si="315"/>
        <v>43</v>
      </c>
      <c r="R734">
        <f t="shared" si="316"/>
        <v>589</v>
      </c>
      <c r="S734" s="21">
        <f t="shared" si="317"/>
        <v>5640</v>
      </c>
    </row>
    <row r="735" spans="2:19" ht="12.75">
      <c r="B735" t="s">
        <v>636</v>
      </c>
      <c r="C735" s="18">
        <v>2294</v>
      </c>
      <c r="D735">
        <v>394</v>
      </c>
      <c r="E735">
        <v>6</v>
      </c>
      <c r="F735">
        <v>235</v>
      </c>
      <c r="G735" s="21">
        <f t="shared" si="311"/>
        <v>635</v>
      </c>
      <c r="H735" s="20"/>
      <c r="I735" s="18">
        <v>493</v>
      </c>
      <c r="J735">
        <v>199</v>
      </c>
      <c r="K735">
        <v>1</v>
      </c>
      <c r="L735">
        <v>89</v>
      </c>
      <c r="M735" s="21">
        <f t="shared" si="312"/>
        <v>289</v>
      </c>
      <c r="N735" s="20"/>
      <c r="O735" s="18">
        <f t="shared" si="313"/>
        <v>2787</v>
      </c>
      <c r="P735">
        <f t="shared" si="314"/>
        <v>593</v>
      </c>
      <c r="Q735">
        <f t="shared" si="315"/>
        <v>7</v>
      </c>
      <c r="R735" t="e">
        <f>#REF!+L735</f>
        <v>#REF!</v>
      </c>
      <c r="S735" s="21">
        <f t="shared" si="317"/>
        <v>924</v>
      </c>
    </row>
    <row r="736" spans="2:19" ht="12.75">
      <c r="B736" t="s">
        <v>637</v>
      </c>
      <c r="C736" s="18">
        <v>2562</v>
      </c>
      <c r="D736">
        <v>1074</v>
      </c>
      <c r="E736">
        <v>23</v>
      </c>
      <c r="F736">
        <v>475</v>
      </c>
      <c r="G736" s="21">
        <f t="shared" si="311"/>
        <v>1572</v>
      </c>
      <c r="H736" s="20"/>
      <c r="I736" s="18">
        <v>2976</v>
      </c>
      <c r="J736">
        <v>693</v>
      </c>
      <c r="K736">
        <v>9</v>
      </c>
      <c r="L736">
        <v>198</v>
      </c>
      <c r="M736" s="21">
        <f t="shared" si="312"/>
        <v>900</v>
      </c>
      <c r="N736" s="20"/>
      <c r="O736" s="18">
        <f t="shared" si="313"/>
        <v>5538</v>
      </c>
      <c r="P736">
        <f t="shared" si="314"/>
        <v>1767</v>
      </c>
      <c r="Q736">
        <f t="shared" si="315"/>
        <v>32</v>
      </c>
      <c r="R736">
        <f>F736+L736</f>
        <v>673</v>
      </c>
      <c r="S736" s="21">
        <f t="shared" si="317"/>
        <v>2472</v>
      </c>
    </row>
    <row r="737" spans="2:19" ht="12.75">
      <c r="B737" t="s">
        <v>638</v>
      </c>
      <c r="C737" s="18">
        <v>1224</v>
      </c>
      <c r="D737">
        <v>233</v>
      </c>
      <c r="E737">
        <v>6</v>
      </c>
      <c r="F737">
        <v>80</v>
      </c>
      <c r="G737" s="21">
        <f t="shared" si="311"/>
        <v>319</v>
      </c>
      <c r="H737" s="20"/>
      <c r="I737" s="18">
        <v>578</v>
      </c>
      <c r="J737">
        <v>98</v>
      </c>
      <c r="K737">
        <v>0</v>
      </c>
      <c r="L737">
        <v>47</v>
      </c>
      <c r="M737" s="21">
        <f t="shared" si="312"/>
        <v>145</v>
      </c>
      <c r="N737" s="20"/>
      <c r="O737" s="18">
        <f t="shared" si="313"/>
        <v>1802</v>
      </c>
      <c r="P737">
        <f t="shared" si="314"/>
        <v>331</v>
      </c>
      <c r="Q737">
        <f t="shared" si="315"/>
        <v>6</v>
      </c>
      <c r="R737">
        <f>F737+L737</f>
        <v>127</v>
      </c>
      <c r="S737" s="21">
        <f t="shared" si="317"/>
        <v>464</v>
      </c>
    </row>
    <row r="738" spans="2:19" ht="12.75">
      <c r="B738" t="s">
        <v>639</v>
      </c>
      <c r="C738" s="18">
        <v>1673</v>
      </c>
      <c r="D738">
        <v>585</v>
      </c>
      <c r="E738">
        <v>7</v>
      </c>
      <c r="F738">
        <v>238</v>
      </c>
      <c r="G738" s="21">
        <f t="shared" si="311"/>
        <v>830</v>
      </c>
      <c r="H738" s="20"/>
      <c r="I738" s="18">
        <v>756</v>
      </c>
      <c r="J738">
        <v>349</v>
      </c>
      <c r="K738">
        <v>0</v>
      </c>
      <c r="L738">
        <v>143</v>
      </c>
      <c r="M738" s="21">
        <f t="shared" si="312"/>
        <v>492</v>
      </c>
      <c r="N738" s="20"/>
      <c r="O738" s="18">
        <f t="shared" si="313"/>
        <v>2429</v>
      </c>
      <c r="P738">
        <f t="shared" si="314"/>
        <v>934</v>
      </c>
      <c r="Q738">
        <f t="shared" si="315"/>
        <v>7</v>
      </c>
      <c r="R738">
        <f>F738+L738</f>
        <v>381</v>
      </c>
      <c r="S738" s="21">
        <f t="shared" si="317"/>
        <v>1322</v>
      </c>
    </row>
    <row r="739" spans="2:19" ht="12.75">
      <c r="B739" t="s">
        <v>640</v>
      </c>
      <c r="C739" s="18">
        <v>874</v>
      </c>
      <c r="D739">
        <v>358</v>
      </c>
      <c r="E739">
        <v>8</v>
      </c>
      <c r="F739">
        <v>148</v>
      </c>
      <c r="G739" s="21">
        <f t="shared" si="311"/>
        <v>514</v>
      </c>
      <c r="H739" s="20"/>
      <c r="I739" s="18">
        <v>310</v>
      </c>
      <c r="J739">
        <v>114</v>
      </c>
      <c r="K739">
        <v>1</v>
      </c>
      <c r="L739">
        <v>66</v>
      </c>
      <c r="M739" s="21">
        <f t="shared" si="312"/>
        <v>181</v>
      </c>
      <c r="N739" s="20"/>
      <c r="O739" s="18">
        <f t="shared" si="313"/>
        <v>1184</v>
      </c>
      <c r="P739">
        <f t="shared" si="314"/>
        <v>472</v>
      </c>
      <c r="Q739">
        <f t="shared" si="315"/>
        <v>9</v>
      </c>
      <c r="R739">
        <f>F739+L739</f>
        <v>214</v>
      </c>
      <c r="S739" s="21">
        <f t="shared" si="317"/>
        <v>695</v>
      </c>
    </row>
    <row r="740" spans="1:19" s="2" customFormat="1" ht="12.75">
      <c r="A740" s="22"/>
      <c r="B740" s="23" t="s">
        <v>25</v>
      </c>
      <c r="C740" s="24">
        <v>40058</v>
      </c>
      <c r="D740" s="25">
        <f>SUM(D728:D739)</f>
        <v>13360</v>
      </c>
      <c r="E740" s="25">
        <f>SUM(E728:E739)</f>
        <v>184</v>
      </c>
      <c r="F740" s="25">
        <f>SUM(F728:F739)</f>
        <v>5240</v>
      </c>
      <c r="G740" s="25">
        <f>SUM(G728:G739)</f>
        <v>18784</v>
      </c>
      <c r="H740" s="21"/>
      <c r="I740" s="24">
        <f>SUM(I728:I739)</f>
        <v>23638</v>
      </c>
      <c r="J740" s="25">
        <f>SUM(J728:J739)</f>
        <v>6807</v>
      </c>
      <c r="K740" s="25">
        <f>SUM(K728:K739)</f>
        <v>59</v>
      </c>
      <c r="L740" s="25">
        <f>SUM(L728:L739)</f>
        <v>2088</v>
      </c>
      <c r="M740" s="25">
        <f>SUM(M728:M739)</f>
        <v>8954</v>
      </c>
      <c r="N740" s="21"/>
      <c r="O740" s="24">
        <f t="shared" si="313"/>
        <v>63696</v>
      </c>
      <c r="P740" s="25">
        <f t="shared" si="314"/>
        <v>20167</v>
      </c>
      <c r="Q740" s="25">
        <f t="shared" si="315"/>
        <v>243</v>
      </c>
      <c r="R740" s="25">
        <f>F740+L740</f>
        <v>7328</v>
      </c>
      <c r="S740" s="25">
        <f t="shared" si="317"/>
        <v>27738</v>
      </c>
    </row>
    <row r="741" spans="1:19" ht="12.75">
      <c r="A741" s="1" t="s">
        <v>641</v>
      </c>
      <c r="C741" s="18"/>
      <c r="G741" s="21"/>
      <c r="H741" s="20"/>
      <c r="I741" s="18"/>
      <c r="M741" s="21"/>
      <c r="N741" s="20"/>
      <c r="O741" s="18"/>
      <c r="S741" s="21"/>
    </row>
    <row r="742" spans="2:19" ht="12.75">
      <c r="B742" t="s">
        <v>11</v>
      </c>
      <c r="C742" s="18">
        <v>3763</v>
      </c>
      <c r="D742">
        <v>728</v>
      </c>
      <c r="E742">
        <v>20</v>
      </c>
      <c r="F742">
        <v>1022</v>
      </c>
      <c r="G742" s="21">
        <f aca="true" t="shared" si="318" ref="G742:G747">SUM(D742:F742)</f>
        <v>1770</v>
      </c>
      <c r="H742" s="20"/>
      <c r="I742" s="18">
        <v>3001</v>
      </c>
      <c r="J742">
        <v>5</v>
      </c>
      <c r="K742">
        <v>2</v>
      </c>
      <c r="L742">
        <v>142</v>
      </c>
      <c r="M742" s="21">
        <f aca="true" t="shared" si="319" ref="M742:M747">SUM(J742:L742)</f>
        <v>149</v>
      </c>
      <c r="N742" s="20"/>
      <c r="O742" s="18">
        <f aca="true" t="shared" si="320" ref="O742:S748">C742+I742</f>
        <v>6764</v>
      </c>
      <c r="P742">
        <f t="shared" si="320"/>
        <v>733</v>
      </c>
      <c r="Q742">
        <f t="shared" si="320"/>
        <v>22</v>
      </c>
      <c r="R742">
        <f t="shared" si="320"/>
        <v>1164</v>
      </c>
      <c r="S742" s="21">
        <f t="shared" si="320"/>
        <v>1919</v>
      </c>
    </row>
    <row r="743" spans="2:19" ht="12.75">
      <c r="B743" t="s">
        <v>642</v>
      </c>
      <c r="C743" s="18">
        <v>1890</v>
      </c>
      <c r="D743">
        <v>190</v>
      </c>
      <c r="E743">
        <v>3</v>
      </c>
      <c r="F743">
        <v>220</v>
      </c>
      <c r="G743" s="21">
        <f t="shared" si="318"/>
        <v>413</v>
      </c>
      <c r="H743" s="20"/>
      <c r="I743" s="18">
        <v>574</v>
      </c>
      <c r="J743">
        <v>4</v>
      </c>
      <c r="K743">
        <v>0</v>
      </c>
      <c r="L743">
        <v>19</v>
      </c>
      <c r="M743" s="21">
        <f t="shared" si="319"/>
        <v>23</v>
      </c>
      <c r="N743" s="20"/>
      <c r="O743" s="18">
        <f t="shared" si="320"/>
        <v>2464</v>
      </c>
      <c r="P743">
        <f t="shared" si="320"/>
        <v>194</v>
      </c>
      <c r="Q743">
        <f t="shared" si="320"/>
        <v>3</v>
      </c>
      <c r="R743">
        <f t="shared" si="320"/>
        <v>239</v>
      </c>
      <c r="S743" s="21">
        <f t="shared" si="320"/>
        <v>436</v>
      </c>
    </row>
    <row r="744" spans="2:19" ht="12.75">
      <c r="B744" t="s">
        <v>643</v>
      </c>
      <c r="C744" s="18">
        <v>909</v>
      </c>
      <c r="D744">
        <v>175</v>
      </c>
      <c r="E744">
        <v>5</v>
      </c>
      <c r="F744">
        <v>215</v>
      </c>
      <c r="G744" s="21">
        <f t="shared" si="318"/>
        <v>395</v>
      </c>
      <c r="H744" s="20"/>
      <c r="I744" s="18">
        <v>298</v>
      </c>
      <c r="J744">
        <v>0</v>
      </c>
      <c r="K744">
        <v>1</v>
      </c>
      <c r="L744">
        <v>3</v>
      </c>
      <c r="M744" s="21">
        <f t="shared" si="319"/>
        <v>4</v>
      </c>
      <c r="N744" s="20"/>
      <c r="O744" s="18">
        <f t="shared" si="320"/>
        <v>1207</v>
      </c>
      <c r="P744">
        <f t="shared" si="320"/>
        <v>175</v>
      </c>
      <c r="Q744">
        <f t="shared" si="320"/>
        <v>6</v>
      </c>
      <c r="R744">
        <f t="shared" si="320"/>
        <v>218</v>
      </c>
      <c r="S744" s="21">
        <f t="shared" si="320"/>
        <v>399</v>
      </c>
    </row>
    <row r="745" spans="2:19" ht="12.75">
      <c r="B745" t="s">
        <v>644</v>
      </c>
      <c r="C745" s="18">
        <v>910</v>
      </c>
      <c r="D745">
        <v>191</v>
      </c>
      <c r="E745">
        <v>6</v>
      </c>
      <c r="F745">
        <v>263</v>
      </c>
      <c r="G745" s="21">
        <f t="shared" si="318"/>
        <v>460</v>
      </c>
      <c r="H745" s="20"/>
      <c r="I745" s="18">
        <v>140</v>
      </c>
      <c r="J745">
        <v>0</v>
      </c>
      <c r="K745">
        <v>0</v>
      </c>
      <c r="L745">
        <v>13</v>
      </c>
      <c r="M745" s="21">
        <f t="shared" si="319"/>
        <v>13</v>
      </c>
      <c r="N745" s="20"/>
      <c r="O745" s="18">
        <f t="shared" si="320"/>
        <v>1050</v>
      </c>
      <c r="P745">
        <f t="shared" si="320"/>
        <v>191</v>
      </c>
      <c r="Q745">
        <f t="shared" si="320"/>
        <v>6</v>
      </c>
      <c r="R745">
        <f t="shared" si="320"/>
        <v>276</v>
      </c>
      <c r="S745" s="21">
        <f t="shared" si="320"/>
        <v>473</v>
      </c>
    </row>
    <row r="746" spans="2:19" ht="12.75">
      <c r="B746" t="s">
        <v>645</v>
      </c>
      <c r="C746" s="18">
        <v>305</v>
      </c>
      <c r="D746">
        <v>85</v>
      </c>
      <c r="E746">
        <v>2</v>
      </c>
      <c r="F746">
        <v>163</v>
      </c>
      <c r="G746" s="21">
        <f t="shared" si="318"/>
        <v>250</v>
      </c>
      <c r="H746" s="20"/>
      <c r="I746" s="18">
        <v>709</v>
      </c>
      <c r="J746">
        <v>0</v>
      </c>
      <c r="K746">
        <v>0</v>
      </c>
      <c r="L746">
        <v>46</v>
      </c>
      <c r="M746" s="21">
        <f t="shared" si="319"/>
        <v>46</v>
      </c>
      <c r="N746" s="20"/>
      <c r="O746" s="18">
        <f t="shared" si="320"/>
        <v>1014</v>
      </c>
      <c r="P746">
        <f t="shared" si="320"/>
        <v>85</v>
      </c>
      <c r="Q746">
        <f t="shared" si="320"/>
        <v>2</v>
      </c>
      <c r="R746">
        <f t="shared" si="320"/>
        <v>209</v>
      </c>
      <c r="S746" s="21">
        <f t="shared" si="320"/>
        <v>296</v>
      </c>
    </row>
    <row r="747" spans="2:19" ht="12.75">
      <c r="B747" t="s">
        <v>646</v>
      </c>
      <c r="C747" s="18">
        <v>170</v>
      </c>
      <c r="D747">
        <v>41</v>
      </c>
      <c r="E747">
        <v>0</v>
      </c>
      <c r="F747">
        <v>42</v>
      </c>
      <c r="G747" s="21">
        <f t="shared" si="318"/>
        <v>83</v>
      </c>
      <c r="H747" s="20"/>
      <c r="I747" s="18">
        <v>44</v>
      </c>
      <c r="J747">
        <v>0</v>
      </c>
      <c r="K747">
        <v>0</v>
      </c>
      <c r="L747">
        <v>20</v>
      </c>
      <c r="M747" s="21">
        <f t="shared" si="319"/>
        <v>20</v>
      </c>
      <c r="N747" s="20"/>
      <c r="O747" s="18">
        <f t="shared" si="320"/>
        <v>214</v>
      </c>
      <c r="P747">
        <f t="shared" si="320"/>
        <v>41</v>
      </c>
      <c r="Q747">
        <f t="shared" si="320"/>
        <v>0</v>
      </c>
      <c r="R747">
        <f t="shared" si="320"/>
        <v>62</v>
      </c>
      <c r="S747" s="21">
        <f t="shared" si="320"/>
        <v>103</v>
      </c>
    </row>
    <row r="748" spans="1:19" s="2" customFormat="1" ht="12.75">
      <c r="A748" s="22"/>
      <c r="B748" s="23" t="s">
        <v>25</v>
      </c>
      <c r="C748" s="24">
        <v>7947</v>
      </c>
      <c r="D748" s="25">
        <f>SUM(D742:D747)</f>
        <v>1410</v>
      </c>
      <c r="E748" s="25">
        <f>SUM(E742:E747)</f>
        <v>36</v>
      </c>
      <c r="F748" s="25">
        <f>SUM(F742:F747)</f>
        <v>1925</v>
      </c>
      <c r="G748" s="25">
        <f>SUM(G742:G747)</f>
        <v>3371</v>
      </c>
      <c r="H748" s="21"/>
      <c r="I748" s="24">
        <f>SUM(I742:I747)</f>
        <v>4766</v>
      </c>
      <c r="J748" s="25">
        <f>SUM(J742:J747)</f>
        <v>9</v>
      </c>
      <c r="K748" s="25">
        <f>SUM(K742:K747)</f>
        <v>3</v>
      </c>
      <c r="L748" s="25">
        <f>SUM(L742:L747)</f>
        <v>243</v>
      </c>
      <c r="M748" s="25">
        <f>SUM(M742:M747)</f>
        <v>255</v>
      </c>
      <c r="N748" s="21"/>
      <c r="O748" s="24">
        <f t="shared" si="320"/>
        <v>12713</v>
      </c>
      <c r="P748" s="25">
        <f t="shared" si="320"/>
        <v>1419</v>
      </c>
      <c r="Q748" s="25">
        <f t="shared" si="320"/>
        <v>39</v>
      </c>
      <c r="R748" s="25">
        <f t="shared" si="320"/>
        <v>2168</v>
      </c>
      <c r="S748" s="25">
        <f t="shared" si="320"/>
        <v>3626</v>
      </c>
    </row>
    <row r="749" spans="1:19" ht="12.75">
      <c r="A749" s="1" t="s">
        <v>647</v>
      </c>
      <c r="C749" s="18"/>
      <c r="G749" s="21"/>
      <c r="H749" s="20"/>
      <c r="I749" s="18"/>
      <c r="M749" s="21"/>
      <c r="N749" s="20"/>
      <c r="O749" s="18"/>
      <c r="S749" s="21"/>
    </row>
    <row r="750" spans="2:19" ht="12.75">
      <c r="B750" t="s">
        <v>11</v>
      </c>
      <c r="C750" s="18">
        <v>6276</v>
      </c>
      <c r="D750">
        <v>2399</v>
      </c>
      <c r="E750">
        <v>64</v>
      </c>
      <c r="F750">
        <v>1511</v>
      </c>
      <c r="G750" s="21">
        <f aca="true" t="shared" si="321" ref="G750:G757">SUM(D750:F750)</f>
        <v>3974</v>
      </c>
      <c r="H750" s="20"/>
      <c r="I750" s="18">
        <v>1899</v>
      </c>
      <c r="J750">
        <v>328</v>
      </c>
      <c r="K750">
        <v>3</v>
      </c>
      <c r="L750">
        <v>286</v>
      </c>
      <c r="M750" s="21">
        <f aca="true" t="shared" si="322" ref="M750:M757">SUM(J750:L750)</f>
        <v>617</v>
      </c>
      <c r="N750" s="20"/>
      <c r="O750" s="18">
        <f aca="true" t="shared" si="323" ref="O750:O758">C750+I750</f>
        <v>8175</v>
      </c>
      <c r="P750">
        <f aca="true" t="shared" si="324" ref="P750:P758">D750+J750</f>
        <v>2727</v>
      </c>
      <c r="Q750">
        <f aca="true" t="shared" si="325" ref="Q750:Q758">E750+K750</f>
        <v>67</v>
      </c>
      <c r="R750">
        <f aca="true" t="shared" si="326" ref="R750:R758">F750+L750</f>
        <v>1797</v>
      </c>
      <c r="S750" s="21">
        <f aca="true" t="shared" si="327" ref="S750:S758">G750+M750</f>
        <v>4591</v>
      </c>
    </row>
    <row r="751" spans="2:19" ht="12.75">
      <c r="B751" t="s">
        <v>648</v>
      </c>
      <c r="C751" s="18">
        <v>1452</v>
      </c>
      <c r="D751">
        <v>846</v>
      </c>
      <c r="E751">
        <v>17</v>
      </c>
      <c r="F751">
        <v>501</v>
      </c>
      <c r="G751" s="21">
        <f t="shared" si="321"/>
        <v>1364</v>
      </c>
      <c r="H751" s="20"/>
      <c r="I751" s="18">
        <v>1241</v>
      </c>
      <c r="J751">
        <v>201</v>
      </c>
      <c r="K751">
        <v>7</v>
      </c>
      <c r="L751">
        <v>144</v>
      </c>
      <c r="M751" s="21">
        <f t="shared" si="322"/>
        <v>352</v>
      </c>
      <c r="N751" s="20"/>
      <c r="O751" s="18">
        <f t="shared" si="323"/>
        <v>2693</v>
      </c>
      <c r="P751">
        <f t="shared" si="324"/>
        <v>1047</v>
      </c>
      <c r="Q751">
        <f t="shared" si="325"/>
        <v>24</v>
      </c>
      <c r="R751">
        <f t="shared" si="326"/>
        <v>645</v>
      </c>
      <c r="S751" s="21">
        <f t="shared" si="327"/>
        <v>1716</v>
      </c>
    </row>
    <row r="752" spans="2:19" ht="12.75">
      <c r="B752" t="s">
        <v>649</v>
      </c>
      <c r="C752" s="18">
        <v>990</v>
      </c>
      <c r="D752">
        <v>291</v>
      </c>
      <c r="E752">
        <v>7</v>
      </c>
      <c r="F752">
        <v>226</v>
      </c>
      <c r="G752" s="21">
        <f t="shared" si="321"/>
        <v>524</v>
      </c>
      <c r="H752" s="20"/>
      <c r="I752" s="18">
        <v>1004</v>
      </c>
      <c r="J752">
        <v>202</v>
      </c>
      <c r="K752">
        <v>2</v>
      </c>
      <c r="L752">
        <v>84</v>
      </c>
      <c r="M752" s="21">
        <f t="shared" si="322"/>
        <v>288</v>
      </c>
      <c r="N752" s="20"/>
      <c r="O752" s="18">
        <f t="shared" si="323"/>
        <v>1994</v>
      </c>
      <c r="P752">
        <f t="shared" si="324"/>
        <v>493</v>
      </c>
      <c r="Q752">
        <f t="shared" si="325"/>
        <v>9</v>
      </c>
      <c r="R752">
        <f t="shared" si="326"/>
        <v>310</v>
      </c>
      <c r="S752" s="21">
        <f t="shared" si="327"/>
        <v>812</v>
      </c>
    </row>
    <row r="753" spans="2:19" ht="12.75">
      <c r="B753" t="s">
        <v>650</v>
      </c>
      <c r="C753" s="18">
        <v>1032</v>
      </c>
      <c r="D753">
        <v>362</v>
      </c>
      <c r="E753">
        <v>11</v>
      </c>
      <c r="F753">
        <v>286</v>
      </c>
      <c r="G753" s="21">
        <f t="shared" si="321"/>
        <v>659</v>
      </c>
      <c r="H753" s="20"/>
      <c r="I753" s="18">
        <v>1752</v>
      </c>
      <c r="J753">
        <v>292</v>
      </c>
      <c r="K753">
        <v>10</v>
      </c>
      <c r="L753">
        <v>175</v>
      </c>
      <c r="M753" s="21">
        <f t="shared" si="322"/>
        <v>477</v>
      </c>
      <c r="N753" s="20"/>
      <c r="O753" s="18">
        <f t="shared" si="323"/>
        <v>2784</v>
      </c>
      <c r="P753">
        <f t="shared" si="324"/>
        <v>654</v>
      </c>
      <c r="Q753">
        <f t="shared" si="325"/>
        <v>21</v>
      </c>
      <c r="R753">
        <f t="shared" si="326"/>
        <v>461</v>
      </c>
      <c r="S753" s="21">
        <f t="shared" si="327"/>
        <v>1136</v>
      </c>
    </row>
    <row r="754" spans="2:19" ht="12.75">
      <c r="B754" t="s">
        <v>651</v>
      </c>
      <c r="C754" s="18">
        <v>785</v>
      </c>
      <c r="D754">
        <v>390</v>
      </c>
      <c r="E754">
        <v>9</v>
      </c>
      <c r="F754">
        <v>204</v>
      </c>
      <c r="G754" s="21">
        <f t="shared" si="321"/>
        <v>603</v>
      </c>
      <c r="H754" s="20"/>
      <c r="I754" s="18">
        <v>912</v>
      </c>
      <c r="J754">
        <v>305</v>
      </c>
      <c r="K754">
        <v>2</v>
      </c>
      <c r="L754">
        <v>151</v>
      </c>
      <c r="M754" s="21">
        <f t="shared" si="322"/>
        <v>458</v>
      </c>
      <c r="N754" s="20"/>
      <c r="O754" s="18">
        <f t="shared" si="323"/>
        <v>1697</v>
      </c>
      <c r="P754">
        <f t="shared" si="324"/>
        <v>695</v>
      </c>
      <c r="Q754">
        <f t="shared" si="325"/>
        <v>11</v>
      </c>
      <c r="R754">
        <f t="shared" si="326"/>
        <v>355</v>
      </c>
      <c r="S754" s="21">
        <f t="shared" si="327"/>
        <v>1061</v>
      </c>
    </row>
    <row r="755" spans="2:19" ht="12.75">
      <c r="B755" t="s">
        <v>652</v>
      </c>
      <c r="C755" s="18">
        <v>791</v>
      </c>
      <c r="D755">
        <v>334</v>
      </c>
      <c r="E755">
        <v>4</v>
      </c>
      <c r="F755">
        <v>231</v>
      </c>
      <c r="G755" s="21">
        <f t="shared" si="321"/>
        <v>569</v>
      </c>
      <c r="H755" s="20"/>
      <c r="I755" s="18">
        <v>594</v>
      </c>
      <c r="J755">
        <v>246</v>
      </c>
      <c r="K755">
        <v>3</v>
      </c>
      <c r="L755">
        <v>133</v>
      </c>
      <c r="M755" s="21">
        <f t="shared" si="322"/>
        <v>382</v>
      </c>
      <c r="N755" s="20"/>
      <c r="O755" s="18">
        <f t="shared" si="323"/>
        <v>1385</v>
      </c>
      <c r="P755">
        <f t="shared" si="324"/>
        <v>580</v>
      </c>
      <c r="Q755">
        <f t="shared" si="325"/>
        <v>7</v>
      </c>
      <c r="R755">
        <f t="shared" si="326"/>
        <v>364</v>
      </c>
      <c r="S755" s="21">
        <f t="shared" si="327"/>
        <v>951</v>
      </c>
    </row>
    <row r="756" spans="2:19" ht="12.75">
      <c r="B756" t="s">
        <v>653</v>
      </c>
      <c r="C756" s="18">
        <v>1494</v>
      </c>
      <c r="D756">
        <v>877</v>
      </c>
      <c r="E756">
        <v>17</v>
      </c>
      <c r="F756">
        <v>508</v>
      </c>
      <c r="G756" s="21">
        <f t="shared" si="321"/>
        <v>1402</v>
      </c>
      <c r="H756" s="20"/>
      <c r="I756" s="18">
        <v>859</v>
      </c>
      <c r="J756">
        <v>612</v>
      </c>
      <c r="K756">
        <v>11</v>
      </c>
      <c r="L756">
        <v>271</v>
      </c>
      <c r="M756" s="21">
        <f t="shared" si="322"/>
        <v>894</v>
      </c>
      <c r="N756" s="20"/>
      <c r="O756" s="18">
        <f t="shared" si="323"/>
        <v>2353</v>
      </c>
      <c r="P756">
        <f t="shared" si="324"/>
        <v>1489</v>
      </c>
      <c r="Q756">
        <f t="shared" si="325"/>
        <v>28</v>
      </c>
      <c r="R756">
        <f t="shared" si="326"/>
        <v>779</v>
      </c>
      <c r="S756" s="21">
        <f t="shared" si="327"/>
        <v>2296</v>
      </c>
    </row>
    <row r="757" spans="2:19" ht="12.75">
      <c r="B757" t="s">
        <v>654</v>
      </c>
      <c r="C757" s="18">
        <v>1146</v>
      </c>
      <c r="D757">
        <v>345</v>
      </c>
      <c r="E757">
        <v>7</v>
      </c>
      <c r="F757">
        <v>176</v>
      </c>
      <c r="G757" s="21">
        <f t="shared" si="321"/>
        <v>528</v>
      </c>
      <c r="H757" s="20"/>
      <c r="I757" s="18">
        <v>939</v>
      </c>
      <c r="J757">
        <v>285</v>
      </c>
      <c r="K757">
        <v>12</v>
      </c>
      <c r="L757">
        <v>115</v>
      </c>
      <c r="M757" s="21">
        <f t="shared" si="322"/>
        <v>412</v>
      </c>
      <c r="N757" s="20"/>
      <c r="O757" s="18">
        <f t="shared" si="323"/>
        <v>2085</v>
      </c>
      <c r="P757">
        <f t="shared" si="324"/>
        <v>630</v>
      </c>
      <c r="Q757">
        <f t="shared" si="325"/>
        <v>19</v>
      </c>
      <c r="R757">
        <f t="shared" si="326"/>
        <v>291</v>
      </c>
      <c r="S757" s="21">
        <f t="shared" si="327"/>
        <v>940</v>
      </c>
    </row>
    <row r="758" spans="1:19" s="2" customFormat="1" ht="12.75">
      <c r="A758" s="22"/>
      <c r="B758" s="23" t="s">
        <v>25</v>
      </c>
      <c r="C758" s="24">
        <v>13966</v>
      </c>
      <c r="D758" s="25">
        <f>SUM(D750:D757)</f>
        <v>5844</v>
      </c>
      <c r="E758" s="25">
        <f>SUM(E750:E757)</f>
        <v>136</v>
      </c>
      <c r="F758" s="25">
        <f>SUM(F750:F757)</f>
        <v>3643</v>
      </c>
      <c r="G758" s="25">
        <f>SUM(G750:G757)</f>
        <v>9623</v>
      </c>
      <c r="H758" s="21"/>
      <c r="I758" s="24">
        <f>SUM(I750:I757)</f>
        <v>9200</v>
      </c>
      <c r="J758" s="25">
        <f>SUM(J750:J757)</f>
        <v>2471</v>
      </c>
      <c r="K758" s="25">
        <f>SUM(K750:K757)</f>
        <v>50</v>
      </c>
      <c r="L758" s="25">
        <f>SUM(L750:L757)</f>
        <v>1359</v>
      </c>
      <c r="M758" s="25">
        <f>SUM(M750:M757)</f>
        <v>3880</v>
      </c>
      <c r="N758" s="21"/>
      <c r="O758" s="24">
        <f t="shared" si="323"/>
        <v>23166</v>
      </c>
      <c r="P758" s="25">
        <f t="shared" si="324"/>
        <v>8315</v>
      </c>
      <c r="Q758" s="25">
        <f t="shared" si="325"/>
        <v>186</v>
      </c>
      <c r="R758" s="25">
        <f t="shared" si="326"/>
        <v>5002</v>
      </c>
      <c r="S758" s="25">
        <f t="shared" si="327"/>
        <v>13503</v>
      </c>
    </row>
    <row r="759" spans="1:19" ht="12.75">
      <c r="A759" s="1" t="s">
        <v>655</v>
      </c>
      <c r="C759" s="18"/>
      <c r="G759" s="21"/>
      <c r="H759" s="20"/>
      <c r="I759" s="18"/>
      <c r="M759" s="21"/>
      <c r="N759" s="20"/>
      <c r="O759" s="18"/>
      <c r="S759" s="21"/>
    </row>
    <row r="760" spans="2:19" ht="12.75">
      <c r="B760" t="s">
        <v>11</v>
      </c>
      <c r="C760" s="18">
        <v>6780</v>
      </c>
      <c r="D760">
        <v>2749</v>
      </c>
      <c r="E760">
        <v>59</v>
      </c>
      <c r="F760">
        <v>1819</v>
      </c>
      <c r="G760" s="21">
        <f aca="true" t="shared" si="328" ref="G760:G765">SUM(D760:F760)</f>
        <v>4627</v>
      </c>
      <c r="H760" s="20"/>
      <c r="I760" s="18">
        <v>5183</v>
      </c>
      <c r="J760">
        <v>547</v>
      </c>
      <c r="K760">
        <v>4</v>
      </c>
      <c r="L760">
        <v>481</v>
      </c>
      <c r="M760" s="21">
        <f aca="true" t="shared" si="329" ref="M760:M765">SUM(J760:L760)</f>
        <v>1032</v>
      </c>
      <c r="N760" s="20"/>
      <c r="O760" s="18">
        <f aca="true" t="shared" si="330" ref="O760:S766">C760+I760</f>
        <v>11963</v>
      </c>
      <c r="P760">
        <f t="shared" si="330"/>
        <v>3296</v>
      </c>
      <c r="Q760">
        <f t="shared" si="330"/>
        <v>63</v>
      </c>
      <c r="R760">
        <f t="shared" si="330"/>
        <v>2300</v>
      </c>
      <c r="S760" s="21">
        <f t="shared" si="330"/>
        <v>5659</v>
      </c>
    </row>
    <row r="761" spans="2:19" ht="12.75">
      <c r="B761" t="s">
        <v>656</v>
      </c>
      <c r="C761" s="18">
        <v>2364</v>
      </c>
      <c r="D761">
        <v>1265</v>
      </c>
      <c r="E761">
        <v>20</v>
      </c>
      <c r="F761">
        <v>917</v>
      </c>
      <c r="G761" s="21">
        <f t="shared" si="328"/>
        <v>2202</v>
      </c>
      <c r="H761" s="20"/>
      <c r="I761" s="18">
        <v>1871</v>
      </c>
      <c r="J761">
        <v>366</v>
      </c>
      <c r="K761">
        <v>3</v>
      </c>
      <c r="L761">
        <v>240</v>
      </c>
      <c r="M761" s="21">
        <f t="shared" si="329"/>
        <v>609</v>
      </c>
      <c r="N761" s="20"/>
      <c r="O761" s="18">
        <f t="shared" si="330"/>
        <v>4235</v>
      </c>
      <c r="P761">
        <f t="shared" si="330"/>
        <v>1631</v>
      </c>
      <c r="Q761">
        <f t="shared" si="330"/>
        <v>23</v>
      </c>
      <c r="R761">
        <f t="shared" si="330"/>
        <v>1157</v>
      </c>
      <c r="S761" s="21">
        <f t="shared" si="330"/>
        <v>2811</v>
      </c>
    </row>
    <row r="762" spans="2:19" ht="12.75">
      <c r="B762" t="s">
        <v>657</v>
      </c>
      <c r="C762" s="18">
        <v>514</v>
      </c>
      <c r="D762">
        <v>360</v>
      </c>
      <c r="E762">
        <v>9</v>
      </c>
      <c r="F762">
        <v>220</v>
      </c>
      <c r="G762" s="21">
        <f t="shared" si="328"/>
        <v>589</v>
      </c>
      <c r="H762" s="20"/>
      <c r="I762" s="18">
        <v>750</v>
      </c>
      <c r="J762">
        <v>213</v>
      </c>
      <c r="K762">
        <v>0</v>
      </c>
      <c r="L762">
        <v>144</v>
      </c>
      <c r="M762" s="21">
        <f t="shared" si="329"/>
        <v>357</v>
      </c>
      <c r="N762" s="20"/>
      <c r="O762" s="18">
        <f t="shared" si="330"/>
        <v>1264</v>
      </c>
      <c r="P762">
        <f t="shared" si="330"/>
        <v>573</v>
      </c>
      <c r="Q762">
        <f t="shared" si="330"/>
        <v>9</v>
      </c>
      <c r="R762">
        <f t="shared" si="330"/>
        <v>364</v>
      </c>
      <c r="S762" s="21">
        <f t="shared" si="330"/>
        <v>946</v>
      </c>
    </row>
    <row r="763" spans="2:19" ht="12.75">
      <c r="B763" t="s">
        <v>658</v>
      </c>
      <c r="C763" s="18">
        <v>561</v>
      </c>
      <c r="D763">
        <v>307</v>
      </c>
      <c r="E763">
        <v>4</v>
      </c>
      <c r="F763">
        <v>254</v>
      </c>
      <c r="G763" s="21">
        <f t="shared" si="328"/>
        <v>565</v>
      </c>
      <c r="H763" s="20"/>
      <c r="I763" s="18">
        <v>762</v>
      </c>
      <c r="J763">
        <v>234</v>
      </c>
      <c r="K763">
        <v>2</v>
      </c>
      <c r="L763">
        <v>115</v>
      </c>
      <c r="M763" s="21">
        <f t="shared" si="329"/>
        <v>351</v>
      </c>
      <c r="N763" s="20"/>
      <c r="O763" s="18">
        <f t="shared" si="330"/>
        <v>1323</v>
      </c>
      <c r="P763">
        <f t="shared" si="330"/>
        <v>541</v>
      </c>
      <c r="Q763">
        <f t="shared" si="330"/>
        <v>6</v>
      </c>
      <c r="R763">
        <f t="shared" si="330"/>
        <v>369</v>
      </c>
      <c r="S763" s="21">
        <f t="shared" si="330"/>
        <v>916</v>
      </c>
    </row>
    <row r="764" spans="2:19" ht="12.75">
      <c r="B764" t="s">
        <v>659</v>
      </c>
      <c r="C764" s="18">
        <v>236</v>
      </c>
      <c r="D764">
        <v>240</v>
      </c>
      <c r="E764">
        <v>5</v>
      </c>
      <c r="F764">
        <v>204</v>
      </c>
      <c r="G764" s="21">
        <f t="shared" si="328"/>
        <v>449</v>
      </c>
      <c r="H764" s="20"/>
      <c r="I764" s="18">
        <v>554</v>
      </c>
      <c r="J764">
        <v>69</v>
      </c>
      <c r="K764">
        <v>0</v>
      </c>
      <c r="L764">
        <v>54</v>
      </c>
      <c r="M764" s="21">
        <f t="shared" si="329"/>
        <v>123</v>
      </c>
      <c r="N764" s="20"/>
      <c r="O764" s="18">
        <f t="shared" si="330"/>
        <v>790</v>
      </c>
      <c r="P764">
        <f t="shared" si="330"/>
        <v>309</v>
      </c>
      <c r="Q764">
        <f t="shared" si="330"/>
        <v>5</v>
      </c>
      <c r="R764">
        <f t="shared" si="330"/>
        <v>258</v>
      </c>
      <c r="S764" s="21">
        <f t="shared" si="330"/>
        <v>572</v>
      </c>
    </row>
    <row r="765" spans="2:19" ht="12.75">
      <c r="B765" t="s">
        <v>660</v>
      </c>
      <c r="C765" s="18">
        <v>281</v>
      </c>
      <c r="D765">
        <v>196</v>
      </c>
      <c r="E765">
        <v>6</v>
      </c>
      <c r="F765">
        <v>159</v>
      </c>
      <c r="G765" s="21">
        <f t="shared" si="328"/>
        <v>361</v>
      </c>
      <c r="H765" s="20"/>
      <c r="I765" s="18">
        <v>678</v>
      </c>
      <c r="J765">
        <v>85</v>
      </c>
      <c r="K765">
        <v>1</v>
      </c>
      <c r="L765">
        <v>88</v>
      </c>
      <c r="M765" s="21">
        <f t="shared" si="329"/>
        <v>174</v>
      </c>
      <c r="N765" s="20"/>
      <c r="O765" s="18">
        <f t="shared" si="330"/>
        <v>959</v>
      </c>
      <c r="P765">
        <f t="shared" si="330"/>
        <v>281</v>
      </c>
      <c r="Q765">
        <f t="shared" si="330"/>
        <v>7</v>
      </c>
      <c r="R765">
        <f t="shared" si="330"/>
        <v>247</v>
      </c>
      <c r="S765" s="21">
        <f t="shared" si="330"/>
        <v>535</v>
      </c>
    </row>
    <row r="766" spans="1:19" s="2" customFormat="1" ht="12.75">
      <c r="A766" s="22"/>
      <c r="B766" s="23" t="s">
        <v>25</v>
      </c>
      <c r="C766" s="24">
        <v>10736</v>
      </c>
      <c r="D766" s="25">
        <f>SUM(D760:D765)</f>
        <v>5117</v>
      </c>
      <c r="E766" s="25">
        <f>SUM(E760:E765)</f>
        <v>103</v>
      </c>
      <c r="F766" s="25">
        <f>SUM(F760:F765)</f>
        <v>3573</v>
      </c>
      <c r="G766" s="25">
        <f>SUM(G760:G765)</f>
        <v>8793</v>
      </c>
      <c r="H766" s="21"/>
      <c r="I766" s="24">
        <f>SUM(I760:I765)</f>
        <v>9798</v>
      </c>
      <c r="J766" s="25">
        <f>SUM(J760:J765)</f>
        <v>1514</v>
      </c>
      <c r="K766" s="25">
        <f>SUM(K760:K765)</f>
        <v>10</v>
      </c>
      <c r="L766" s="25">
        <f>SUM(L760:L765)</f>
        <v>1122</v>
      </c>
      <c r="M766" s="25">
        <f>SUM(M760:M765)</f>
        <v>2646</v>
      </c>
      <c r="N766" s="21"/>
      <c r="O766" s="24">
        <f t="shared" si="330"/>
        <v>20534</v>
      </c>
      <c r="P766" s="25">
        <f t="shared" si="330"/>
        <v>6631</v>
      </c>
      <c r="Q766" s="25">
        <f t="shared" si="330"/>
        <v>113</v>
      </c>
      <c r="R766" s="25">
        <f t="shared" si="330"/>
        <v>4695</v>
      </c>
      <c r="S766" s="25">
        <f t="shared" si="330"/>
        <v>11439</v>
      </c>
    </row>
    <row r="767" spans="1:19" ht="12.75">
      <c r="A767" s="1" t="s">
        <v>661</v>
      </c>
      <c r="C767" s="18"/>
      <c r="G767" s="21"/>
      <c r="H767" s="20"/>
      <c r="I767" s="18"/>
      <c r="M767" s="21"/>
      <c r="N767" s="20"/>
      <c r="O767" s="18"/>
      <c r="S767" s="21"/>
    </row>
    <row r="768" spans="2:19" ht="12.75">
      <c r="B768" t="s">
        <v>11</v>
      </c>
      <c r="C768" s="18">
        <v>6723</v>
      </c>
      <c r="D768">
        <v>2731</v>
      </c>
      <c r="E768">
        <v>54</v>
      </c>
      <c r="F768">
        <v>1850</v>
      </c>
      <c r="G768" s="21">
        <f aca="true" t="shared" si="331" ref="G768:G786">SUM(D768:F768)</f>
        <v>4635</v>
      </c>
      <c r="H768" s="20"/>
      <c r="I768" s="18">
        <v>1704</v>
      </c>
      <c r="J768">
        <v>401</v>
      </c>
      <c r="K768">
        <v>1</v>
      </c>
      <c r="L768">
        <v>264</v>
      </c>
      <c r="M768" s="21">
        <f aca="true" t="shared" si="332" ref="M768:M786">SUM(J768:L768)</f>
        <v>666</v>
      </c>
      <c r="N768" s="20"/>
      <c r="O768" s="18">
        <f aca="true" t="shared" si="333" ref="O768:S773">C768+I768</f>
        <v>8427</v>
      </c>
      <c r="P768">
        <f t="shared" si="333"/>
        <v>3132</v>
      </c>
      <c r="Q768">
        <f t="shared" si="333"/>
        <v>55</v>
      </c>
      <c r="R768">
        <f t="shared" si="333"/>
        <v>2114</v>
      </c>
      <c r="S768" s="21">
        <f t="shared" si="333"/>
        <v>5301</v>
      </c>
    </row>
    <row r="769" spans="2:19" ht="12.75">
      <c r="B769" t="s">
        <v>662</v>
      </c>
      <c r="C769" s="18">
        <v>515</v>
      </c>
      <c r="D769">
        <v>173</v>
      </c>
      <c r="E769">
        <v>4</v>
      </c>
      <c r="F769">
        <v>136</v>
      </c>
      <c r="G769" s="21">
        <f t="shared" si="331"/>
        <v>313</v>
      </c>
      <c r="H769" s="20"/>
      <c r="I769" s="18">
        <v>1669</v>
      </c>
      <c r="J769">
        <v>81</v>
      </c>
      <c r="K769">
        <v>1</v>
      </c>
      <c r="L769">
        <v>47</v>
      </c>
      <c r="M769" s="21">
        <f t="shared" si="332"/>
        <v>129</v>
      </c>
      <c r="N769" s="20"/>
      <c r="O769" s="18">
        <f t="shared" si="333"/>
        <v>2184</v>
      </c>
      <c r="P769">
        <f t="shared" si="333"/>
        <v>254</v>
      </c>
      <c r="Q769">
        <f t="shared" si="333"/>
        <v>5</v>
      </c>
      <c r="R769">
        <f t="shared" si="333"/>
        <v>183</v>
      </c>
      <c r="S769" s="21">
        <f t="shared" si="333"/>
        <v>442</v>
      </c>
    </row>
    <row r="770" spans="2:19" ht="12.75">
      <c r="B770" t="s">
        <v>663</v>
      </c>
      <c r="C770" s="18">
        <v>1100</v>
      </c>
      <c r="D770">
        <v>263</v>
      </c>
      <c r="E770">
        <v>1</v>
      </c>
      <c r="F770">
        <v>174</v>
      </c>
      <c r="G770" s="21">
        <f t="shared" si="331"/>
        <v>438</v>
      </c>
      <c r="H770" s="20"/>
      <c r="I770" s="18">
        <v>1908</v>
      </c>
      <c r="J770">
        <v>48</v>
      </c>
      <c r="K770">
        <v>1</v>
      </c>
      <c r="L770">
        <v>34</v>
      </c>
      <c r="M770" s="21">
        <f t="shared" si="332"/>
        <v>83</v>
      </c>
      <c r="N770" s="20"/>
      <c r="O770" s="18">
        <f t="shared" si="333"/>
        <v>3008</v>
      </c>
      <c r="P770">
        <f t="shared" si="333"/>
        <v>311</v>
      </c>
      <c r="Q770">
        <f t="shared" si="333"/>
        <v>2</v>
      </c>
      <c r="R770">
        <f t="shared" si="333"/>
        <v>208</v>
      </c>
      <c r="S770" s="21">
        <f t="shared" si="333"/>
        <v>521</v>
      </c>
    </row>
    <row r="771" spans="2:19" ht="12.75">
      <c r="B771" t="s">
        <v>664</v>
      </c>
      <c r="C771" s="18">
        <v>2907</v>
      </c>
      <c r="D771">
        <v>1563</v>
      </c>
      <c r="E771">
        <v>20</v>
      </c>
      <c r="F771">
        <v>957</v>
      </c>
      <c r="G771" s="21">
        <f t="shared" si="331"/>
        <v>2540</v>
      </c>
      <c r="H771" s="20"/>
      <c r="I771" s="18">
        <v>2515</v>
      </c>
      <c r="J771">
        <v>460</v>
      </c>
      <c r="K771">
        <v>1</v>
      </c>
      <c r="L771">
        <v>193</v>
      </c>
      <c r="M771" s="21">
        <f t="shared" si="332"/>
        <v>654</v>
      </c>
      <c r="N771" s="20"/>
      <c r="O771" s="18">
        <f t="shared" si="333"/>
        <v>5422</v>
      </c>
      <c r="P771">
        <f t="shared" si="333"/>
        <v>2023</v>
      </c>
      <c r="Q771">
        <f t="shared" si="333"/>
        <v>21</v>
      </c>
      <c r="R771">
        <f t="shared" si="333"/>
        <v>1150</v>
      </c>
      <c r="S771" s="21">
        <f t="shared" si="333"/>
        <v>3194</v>
      </c>
    </row>
    <row r="772" spans="2:19" ht="12.75">
      <c r="B772" t="s">
        <v>665</v>
      </c>
      <c r="C772" s="18">
        <v>1019</v>
      </c>
      <c r="D772">
        <v>340</v>
      </c>
      <c r="E772">
        <v>6</v>
      </c>
      <c r="F772">
        <v>253</v>
      </c>
      <c r="G772" s="21">
        <f t="shared" si="331"/>
        <v>599</v>
      </c>
      <c r="H772" s="20"/>
      <c r="I772" s="18">
        <v>1117</v>
      </c>
      <c r="J772">
        <v>105</v>
      </c>
      <c r="K772">
        <v>0</v>
      </c>
      <c r="L772">
        <v>37</v>
      </c>
      <c r="M772" s="21">
        <f t="shared" si="332"/>
        <v>142</v>
      </c>
      <c r="N772" s="20"/>
      <c r="O772" s="18">
        <f t="shared" si="333"/>
        <v>2136</v>
      </c>
      <c r="P772">
        <f t="shared" si="333"/>
        <v>445</v>
      </c>
      <c r="Q772">
        <f t="shared" si="333"/>
        <v>6</v>
      </c>
      <c r="R772">
        <f t="shared" si="333"/>
        <v>290</v>
      </c>
      <c r="S772" s="21">
        <f t="shared" si="333"/>
        <v>741</v>
      </c>
    </row>
    <row r="773" spans="2:19" ht="12.75">
      <c r="B773" t="s">
        <v>666</v>
      </c>
      <c r="C773" s="18">
        <v>731</v>
      </c>
      <c r="D773">
        <v>243</v>
      </c>
      <c r="E773">
        <v>3</v>
      </c>
      <c r="F773">
        <v>201</v>
      </c>
      <c r="G773" s="21">
        <f t="shared" si="331"/>
        <v>447</v>
      </c>
      <c r="H773" s="20"/>
      <c r="I773" s="18">
        <v>1409</v>
      </c>
      <c r="J773">
        <v>89</v>
      </c>
      <c r="K773">
        <v>0</v>
      </c>
      <c r="L773">
        <v>56</v>
      </c>
      <c r="M773" s="21">
        <f t="shared" si="332"/>
        <v>145</v>
      </c>
      <c r="N773" s="20"/>
      <c r="O773" s="18">
        <f t="shared" si="333"/>
        <v>2140</v>
      </c>
      <c r="P773">
        <f t="shared" si="333"/>
        <v>332</v>
      </c>
      <c r="Q773">
        <f t="shared" si="333"/>
        <v>3</v>
      </c>
      <c r="R773">
        <f t="shared" si="333"/>
        <v>257</v>
      </c>
      <c r="S773" s="21">
        <f t="shared" si="333"/>
        <v>592</v>
      </c>
    </row>
    <row r="774" spans="2:19" ht="12.75">
      <c r="B774" t="s">
        <v>667</v>
      </c>
      <c r="C774" s="18">
        <v>1104</v>
      </c>
      <c r="D774">
        <v>343</v>
      </c>
      <c r="E774">
        <v>8</v>
      </c>
      <c r="F774">
        <v>196</v>
      </c>
      <c r="G774" s="21">
        <f t="shared" si="331"/>
        <v>547</v>
      </c>
      <c r="H774" s="20"/>
      <c r="I774" s="18">
        <v>2146</v>
      </c>
      <c r="J774">
        <v>153</v>
      </c>
      <c r="K774">
        <v>1</v>
      </c>
      <c r="L774">
        <v>51</v>
      </c>
      <c r="M774" s="21">
        <f t="shared" si="332"/>
        <v>205</v>
      </c>
      <c r="N774" s="20"/>
      <c r="O774" s="18">
        <f aca="true" t="shared" si="334" ref="O774:O787">C774+I774</f>
        <v>3250</v>
      </c>
      <c r="P774">
        <f aca="true" t="shared" si="335" ref="P774:P780">D775+J774</f>
        <v>410</v>
      </c>
      <c r="Q774">
        <f aca="true" t="shared" si="336" ref="Q774:Q787">E774+K774</f>
        <v>9</v>
      </c>
      <c r="R774">
        <f aca="true" t="shared" si="337" ref="R774:R787">F774+L774</f>
        <v>247</v>
      </c>
      <c r="S774" s="21">
        <f aca="true" t="shared" si="338" ref="S774:S787">G774+M774</f>
        <v>752</v>
      </c>
    </row>
    <row r="775" spans="2:19" ht="12.75">
      <c r="B775" t="s">
        <v>668</v>
      </c>
      <c r="C775" s="18">
        <v>545</v>
      </c>
      <c r="D775">
        <v>257</v>
      </c>
      <c r="E775">
        <v>3</v>
      </c>
      <c r="F775">
        <v>165</v>
      </c>
      <c r="G775" s="21">
        <f t="shared" si="331"/>
        <v>425</v>
      </c>
      <c r="H775" s="20"/>
      <c r="I775" s="18">
        <v>650</v>
      </c>
      <c r="J775">
        <v>201</v>
      </c>
      <c r="K775">
        <v>1</v>
      </c>
      <c r="L775">
        <v>58</v>
      </c>
      <c r="M775" s="21">
        <f t="shared" si="332"/>
        <v>260</v>
      </c>
      <c r="N775" s="20"/>
      <c r="O775" s="18">
        <f t="shared" si="334"/>
        <v>1195</v>
      </c>
      <c r="P775">
        <f t="shared" si="335"/>
        <v>760</v>
      </c>
      <c r="Q775">
        <f t="shared" si="336"/>
        <v>4</v>
      </c>
      <c r="R775">
        <f t="shared" si="337"/>
        <v>223</v>
      </c>
      <c r="S775" s="21">
        <f t="shared" si="338"/>
        <v>685</v>
      </c>
    </row>
    <row r="776" spans="2:19" ht="12.75">
      <c r="B776" t="s">
        <v>669</v>
      </c>
      <c r="C776" s="18">
        <v>786</v>
      </c>
      <c r="D776">
        <v>559</v>
      </c>
      <c r="E776">
        <v>10</v>
      </c>
      <c r="F776">
        <v>356</v>
      </c>
      <c r="G776" s="21">
        <f t="shared" si="331"/>
        <v>925</v>
      </c>
      <c r="H776" s="20"/>
      <c r="I776" s="18">
        <v>1363</v>
      </c>
      <c r="J776">
        <v>279</v>
      </c>
      <c r="K776">
        <v>3</v>
      </c>
      <c r="L776">
        <v>118</v>
      </c>
      <c r="M776" s="21">
        <f t="shared" si="332"/>
        <v>400</v>
      </c>
      <c r="N776" s="20"/>
      <c r="O776" s="18">
        <f t="shared" si="334"/>
        <v>2149</v>
      </c>
      <c r="P776">
        <f t="shared" si="335"/>
        <v>688</v>
      </c>
      <c r="Q776">
        <f t="shared" si="336"/>
        <v>13</v>
      </c>
      <c r="R776">
        <f t="shared" si="337"/>
        <v>474</v>
      </c>
      <c r="S776" s="21">
        <f t="shared" si="338"/>
        <v>1325</v>
      </c>
    </row>
    <row r="777" spans="2:19" ht="12.75">
      <c r="B777" t="s">
        <v>670</v>
      </c>
      <c r="C777" s="18">
        <v>835</v>
      </c>
      <c r="D777">
        <v>409</v>
      </c>
      <c r="E777">
        <v>3</v>
      </c>
      <c r="F777">
        <v>285</v>
      </c>
      <c r="G777" s="21">
        <f t="shared" si="331"/>
        <v>697</v>
      </c>
      <c r="H777" s="20"/>
      <c r="I777" s="18">
        <v>2426</v>
      </c>
      <c r="J777">
        <v>215</v>
      </c>
      <c r="K777">
        <v>4</v>
      </c>
      <c r="L777">
        <v>62</v>
      </c>
      <c r="M777" s="21">
        <f t="shared" si="332"/>
        <v>281</v>
      </c>
      <c r="N777" s="20"/>
      <c r="O777" s="18">
        <f t="shared" si="334"/>
        <v>3261</v>
      </c>
      <c r="P777">
        <f t="shared" si="335"/>
        <v>1691</v>
      </c>
      <c r="Q777">
        <f t="shared" si="336"/>
        <v>7</v>
      </c>
      <c r="R777">
        <f t="shared" si="337"/>
        <v>347</v>
      </c>
      <c r="S777" s="21">
        <f t="shared" si="338"/>
        <v>978</v>
      </c>
    </row>
    <row r="778" spans="2:19" ht="12.75">
      <c r="B778" t="s">
        <v>671</v>
      </c>
      <c r="C778" s="18">
        <v>3118</v>
      </c>
      <c r="D778">
        <v>1476</v>
      </c>
      <c r="E778">
        <v>30</v>
      </c>
      <c r="F778">
        <v>944</v>
      </c>
      <c r="G778" s="21">
        <f t="shared" si="331"/>
        <v>2450</v>
      </c>
      <c r="H778" s="20"/>
      <c r="I778" s="18">
        <v>2747</v>
      </c>
      <c r="J778">
        <v>259</v>
      </c>
      <c r="K778">
        <v>5</v>
      </c>
      <c r="L778">
        <v>117</v>
      </c>
      <c r="M778" s="21">
        <f t="shared" si="332"/>
        <v>381</v>
      </c>
      <c r="N778" s="20"/>
      <c r="O778" s="18">
        <f t="shared" si="334"/>
        <v>5865</v>
      </c>
      <c r="P778">
        <f t="shared" si="335"/>
        <v>400</v>
      </c>
      <c r="Q778">
        <f t="shared" si="336"/>
        <v>35</v>
      </c>
      <c r="R778">
        <f t="shared" si="337"/>
        <v>1061</v>
      </c>
      <c r="S778" s="21">
        <f t="shared" si="338"/>
        <v>2831</v>
      </c>
    </row>
    <row r="779" spans="2:19" ht="12.75">
      <c r="B779" t="s">
        <v>672</v>
      </c>
      <c r="C779" s="18">
        <v>224</v>
      </c>
      <c r="D779">
        <v>141</v>
      </c>
      <c r="E779">
        <v>2</v>
      </c>
      <c r="F779">
        <v>98</v>
      </c>
      <c r="G779" s="21">
        <f t="shared" si="331"/>
        <v>241</v>
      </c>
      <c r="H779" s="20"/>
      <c r="I779" s="18">
        <v>251</v>
      </c>
      <c r="J779">
        <v>44</v>
      </c>
      <c r="K779">
        <v>0</v>
      </c>
      <c r="L779">
        <v>17</v>
      </c>
      <c r="M779" s="21">
        <f t="shared" si="332"/>
        <v>61</v>
      </c>
      <c r="N779" s="20"/>
      <c r="O779" s="18">
        <f t="shared" si="334"/>
        <v>475</v>
      </c>
      <c r="P779">
        <f t="shared" si="335"/>
        <v>215</v>
      </c>
      <c r="Q779">
        <f t="shared" si="336"/>
        <v>2</v>
      </c>
      <c r="R779">
        <f t="shared" si="337"/>
        <v>115</v>
      </c>
      <c r="S779" s="21">
        <f t="shared" si="338"/>
        <v>302</v>
      </c>
    </row>
    <row r="780" spans="2:19" ht="12.75">
      <c r="B780" t="s">
        <v>673</v>
      </c>
      <c r="C780" s="18">
        <v>534</v>
      </c>
      <c r="D780">
        <v>171</v>
      </c>
      <c r="E780">
        <v>5</v>
      </c>
      <c r="F780">
        <v>122</v>
      </c>
      <c r="G780" s="21">
        <f t="shared" si="331"/>
        <v>298</v>
      </c>
      <c r="H780" s="20"/>
      <c r="I780" s="18">
        <v>667</v>
      </c>
      <c r="J780">
        <v>36</v>
      </c>
      <c r="K780">
        <v>1</v>
      </c>
      <c r="L780">
        <v>20</v>
      </c>
      <c r="M780" s="21">
        <f t="shared" si="332"/>
        <v>57</v>
      </c>
      <c r="N780" s="20"/>
      <c r="O780" s="18">
        <f t="shared" si="334"/>
        <v>1201</v>
      </c>
      <c r="P780">
        <f t="shared" si="335"/>
        <v>114</v>
      </c>
      <c r="Q780">
        <f t="shared" si="336"/>
        <v>6</v>
      </c>
      <c r="R780">
        <f t="shared" si="337"/>
        <v>142</v>
      </c>
      <c r="S780" s="21">
        <f t="shared" si="338"/>
        <v>355</v>
      </c>
    </row>
    <row r="781" spans="2:19" ht="12.75">
      <c r="B781" t="s">
        <v>674</v>
      </c>
      <c r="C781" s="18">
        <v>420</v>
      </c>
      <c r="D781">
        <v>78</v>
      </c>
      <c r="E781">
        <v>2</v>
      </c>
      <c r="F781">
        <v>75</v>
      </c>
      <c r="G781" s="21">
        <f t="shared" si="331"/>
        <v>155</v>
      </c>
      <c r="H781" s="20"/>
      <c r="I781" s="18">
        <v>439</v>
      </c>
      <c r="J781">
        <v>35</v>
      </c>
      <c r="K781">
        <v>1</v>
      </c>
      <c r="L781">
        <v>18</v>
      </c>
      <c r="M781" s="21">
        <f t="shared" si="332"/>
        <v>54</v>
      </c>
      <c r="N781" s="20"/>
      <c r="O781" s="18">
        <f t="shared" si="334"/>
        <v>859</v>
      </c>
      <c r="P781" t="e">
        <f>#REF!+J781</f>
        <v>#REF!</v>
      </c>
      <c r="Q781">
        <f t="shared" si="336"/>
        <v>3</v>
      </c>
      <c r="R781">
        <f t="shared" si="337"/>
        <v>93</v>
      </c>
      <c r="S781" s="21">
        <f t="shared" si="338"/>
        <v>209</v>
      </c>
    </row>
    <row r="782" spans="2:19" ht="12.75">
      <c r="B782" t="s">
        <v>675</v>
      </c>
      <c r="C782" s="18">
        <v>542</v>
      </c>
      <c r="D782">
        <v>122</v>
      </c>
      <c r="E782">
        <v>0</v>
      </c>
      <c r="F782">
        <v>68</v>
      </c>
      <c r="G782" s="21">
        <f t="shared" si="331"/>
        <v>190</v>
      </c>
      <c r="H782" s="20"/>
      <c r="I782" s="18">
        <v>837</v>
      </c>
      <c r="J782">
        <v>40</v>
      </c>
      <c r="K782">
        <v>0</v>
      </c>
      <c r="L782">
        <v>13</v>
      </c>
      <c r="M782" s="21">
        <f t="shared" si="332"/>
        <v>53</v>
      </c>
      <c r="N782" s="20"/>
      <c r="O782" s="18">
        <f t="shared" si="334"/>
        <v>1379</v>
      </c>
      <c r="P782">
        <f aca="true" t="shared" si="339" ref="P782:P787">D782+J782</f>
        <v>162</v>
      </c>
      <c r="Q782">
        <f t="shared" si="336"/>
        <v>0</v>
      </c>
      <c r="R782">
        <f t="shared" si="337"/>
        <v>81</v>
      </c>
      <c r="S782" s="21">
        <f t="shared" si="338"/>
        <v>243</v>
      </c>
    </row>
    <row r="783" spans="2:19" ht="12.75">
      <c r="B783" t="s">
        <v>676</v>
      </c>
      <c r="C783" s="18">
        <v>256</v>
      </c>
      <c r="D783">
        <v>138</v>
      </c>
      <c r="E783">
        <v>7</v>
      </c>
      <c r="F783">
        <v>72</v>
      </c>
      <c r="G783" s="21">
        <f t="shared" si="331"/>
        <v>217</v>
      </c>
      <c r="H783" s="20"/>
      <c r="I783" s="18">
        <v>956</v>
      </c>
      <c r="J783">
        <v>42</v>
      </c>
      <c r="K783">
        <v>1</v>
      </c>
      <c r="L783">
        <v>6</v>
      </c>
      <c r="M783" s="21">
        <f t="shared" si="332"/>
        <v>49</v>
      </c>
      <c r="N783" s="20"/>
      <c r="O783" s="18">
        <f t="shared" si="334"/>
        <v>1212</v>
      </c>
      <c r="P783">
        <f t="shared" si="339"/>
        <v>180</v>
      </c>
      <c r="Q783">
        <f t="shared" si="336"/>
        <v>8</v>
      </c>
      <c r="R783">
        <f t="shared" si="337"/>
        <v>78</v>
      </c>
      <c r="S783" s="21">
        <f t="shared" si="338"/>
        <v>266</v>
      </c>
    </row>
    <row r="784" spans="2:19" ht="12.75">
      <c r="B784" t="s">
        <v>677</v>
      </c>
      <c r="C784" s="18">
        <v>556</v>
      </c>
      <c r="D784">
        <v>95</v>
      </c>
      <c r="E784">
        <v>2</v>
      </c>
      <c r="F784">
        <v>71</v>
      </c>
      <c r="G784" s="21">
        <f t="shared" si="331"/>
        <v>168</v>
      </c>
      <c r="H784" s="20"/>
      <c r="I784" s="18">
        <v>621</v>
      </c>
      <c r="J784">
        <v>59</v>
      </c>
      <c r="K784">
        <v>0</v>
      </c>
      <c r="L784">
        <v>20</v>
      </c>
      <c r="M784" s="21">
        <f t="shared" si="332"/>
        <v>79</v>
      </c>
      <c r="N784" s="20"/>
      <c r="O784" s="18">
        <f t="shared" si="334"/>
        <v>1177</v>
      </c>
      <c r="P784">
        <f t="shared" si="339"/>
        <v>154</v>
      </c>
      <c r="Q784">
        <f t="shared" si="336"/>
        <v>2</v>
      </c>
      <c r="R784">
        <f t="shared" si="337"/>
        <v>91</v>
      </c>
      <c r="S784" s="21">
        <f t="shared" si="338"/>
        <v>247</v>
      </c>
    </row>
    <row r="785" spans="2:19" ht="12.75">
      <c r="B785" t="s">
        <v>678</v>
      </c>
      <c r="C785" s="18">
        <v>319</v>
      </c>
      <c r="D785">
        <v>78</v>
      </c>
      <c r="E785">
        <v>1</v>
      </c>
      <c r="F785">
        <v>17</v>
      </c>
      <c r="G785" s="21">
        <f t="shared" si="331"/>
        <v>96</v>
      </c>
      <c r="H785" s="20"/>
      <c r="I785" s="18">
        <v>363</v>
      </c>
      <c r="J785">
        <v>97</v>
      </c>
      <c r="K785">
        <v>1</v>
      </c>
      <c r="L785">
        <v>28</v>
      </c>
      <c r="M785" s="21">
        <f t="shared" si="332"/>
        <v>126</v>
      </c>
      <c r="N785" s="20"/>
      <c r="O785" s="18">
        <f t="shared" si="334"/>
        <v>682</v>
      </c>
      <c r="P785">
        <f t="shared" si="339"/>
        <v>175</v>
      </c>
      <c r="Q785">
        <f t="shared" si="336"/>
        <v>2</v>
      </c>
      <c r="R785">
        <f t="shared" si="337"/>
        <v>45</v>
      </c>
      <c r="S785" s="21">
        <f t="shared" si="338"/>
        <v>222</v>
      </c>
    </row>
    <row r="786" spans="2:19" ht="12.75">
      <c r="B786" t="s">
        <v>679</v>
      </c>
      <c r="C786" s="18">
        <v>964</v>
      </c>
      <c r="D786">
        <v>110</v>
      </c>
      <c r="E786">
        <v>5</v>
      </c>
      <c r="F786">
        <v>93</v>
      </c>
      <c r="G786" s="21">
        <f t="shared" si="331"/>
        <v>208</v>
      </c>
      <c r="H786" s="20"/>
      <c r="I786" s="18">
        <v>1528</v>
      </c>
      <c r="J786">
        <v>67</v>
      </c>
      <c r="K786">
        <v>3</v>
      </c>
      <c r="L786">
        <v>21</v>
      </c>
      <c r="M786" s="21">
        <f t="shared" si="332"/>
        <v>91</v>
      </c>
      <c r="N786" s="20"/>
      <c r="O786" s="18">
        <f t="shared" si="334"/>
        <v>2492</v>
      </c>
      <c r="P786">
        <f t="shared" si="339"/>
        <v>177</v>
      </c>
      <c r="Q786">
        <f t="shared" si="336"/>
        <v>8</v>
      </c>
      <c r="R786">
        <f t="shared" si="337"/>
        <v>114</v>
      </c>
      <c r="S786" s="21">
        <f t="shared" si="338"/>
        <v>299</v>
      </c>
    </row>
    <row r="787" spans="1:19" s="2" customFormat="1" ht="12.75">
      <c r="A787" s="22"/>
      <c r="B787" s="23" t="s">
        <v>25</v>
      </c>
      <c r="C787" s="24">
        <v>23198</v>
      </c>
      <c r="D787" s="25">
        <f>SUM(D768:D786)</f>
        <v>9290</v>
      </c>
      <c r="E787" s="25">
        <f>SUM(E768:E786)</f>
        <v>166</v>
      </c>
      <c r="F787" s="25">
        <f>SUM(F768:F786)</f>
        <v>6133</v>
      </c>
      <c r="G787" s="25">
        <f>SUM(G768:G786)</f>
        <v>15589</v>
      </c>
      <c r="H787" s="21"/>
      <c r="I787" s="24">
        <f>SUM(I768:I786)</f>
        <v>25316</v>
      </c>
      <c r="J787" s="25">
        <f>SUM(J768:J786)</f>
        <v>2711</v>
      </c>
      <c r="K787" s="25">
        <f>SUM(K768:K786)</f>
        <v>25</v>
      </c>
      <c r="L787" s="25">
        <f>SUM(L768:L786)</f>
        <v>1180</v>
      </c>
      <c r="M787" s="25">
        <f>SUM(M768:M786)</f>
        <v>3916</v>
      </c>
      <c r="N787" s="21"/>
      <c r="O787" s="24">
        <f t="shared" si="334"/>
        <v>48514</v>
      </c>
      <c r="P787" s="25">
        <f t="shared" si="339"/>
        <v>12001</v>
      </c>
      <c r="Q787" s="25">
        <f t="shared" si="336"/>
        <v>191</v>
      </c>
      <c r="R787" s="25">
        <f t="shared" si="337"/>
        <v>7313</v>
      </c>
      <c r="S787" s="25">
        <f t="shared" si="338"/>
        <v>19505</v>
      </c>
    </row>
    <row r="788" spans="1:19" ht="12.75">
      <c r="A788" s="1" t="s">
        <v>680</v>
      </c>
      <c r="C788" s="18"/>
      <c r="G788" s="21"/>
      <c r="H788" s="20"/>
      <c r="I788" s="18"/>
      <c r="M788" s="21"/>
      <c r="N788" s="20"/>
      <c r="O788" s="18"/>
      <c r="S788" s="21"/>
    </row>
    <row r="789" spans="2:19" ht="12.75">
      <c r="B789" t="s">
        <v>11</v>
      </c>
      <c r="C789" s="18">
        <v>5998</v>
      </c>
      <c r="D789">
        <v>1886</v>
      </c>
      <c r="E789">
        <v>21</v>
      </c>
      <c r="F789">
        <v>1708</v>
      </c>
      <c r="G789" s="21">
        <f aca="true" t="shared" si="340" ref="G789:G800">SUM(D789:F789)</f>
        <v>3615</v>
      </c>
      <c r="H789" s="20"/>
      <c r="I789" s="18">
        <v>2752</v>
      </c>
      <c r="J789">
        <v>186</v>
      </c>
      <c r="K789">
        <v>1</v>
      </c>
      <c r="L789">
        <v>186</v>
      </c>
      <c r="M789" s="21">
        <f aca="true" t="shared" si="341" ref="M789:M800">SUM(J789:L789)</f>
        <v>373</v>
      </c>
      <c r="N789" s="20"/>
      <c r="O789" s="18">
        <f aca="true" t="shared" si="342" ref="O789:O801">C789+I789</f>
        <v>8750</v>
      </c>
      <c r="P789">
        <f aca="true" t="shared" si="343" ref="P789:P801">D789+J789</f>
        <v>2072</v>
      </c>
      <c r="Q789">
        <f aca="true" t="shared" si="344" ref="Q789:Q801">E789+K789</f>
        <v>22</v>
      </c>
      <c r="R789">
        <f aca="true" t="shared" si="345" ref="R789:R801">F789+L789</f>
        <v>1894</v>
      </c>
      <c r="S789" s="21">
        <f aca="true" t="shared" si="346" ref="S789:S801">G789+M789</f>
        <v>3988</v>
      </c>
    </row>
    <row r="790" spans="2:19" ht="12.75">
      <c r="B790" t="s">
        <v>681</v>
      </c>
      <c r="C790" s="18">
        <v>1673</v>
      </c>
      <c r="D790">
        <v>460</v>
      </c>
      <c r="E790">
        <v>4</v>
      </c>
      <c r="F790">
        <v>313</v>
      </c>
      <c r="G790" s="21">
        <f t="shared" si="340"/>
        <v>777</v>
      </c>
      <c r="H790" s="20"/>
      <c r="I790" s="18">
        <v>1211</v>
      </c>
      <c r="J790">
        <v>134</v>
      </c>
      <c r="K790">
        <v>3</v>
      </c>
      <c r="L790">
        <v>90</v>
      </c>
      <c r="M790" s="21">
        <f t="shared" si="341"/>
        <v>227</v>
      </c>
      <c r="N790" s="20"/>
      <c r="O790" s="18">
        <f t="shared" si="342"/>
        <v>2884</v>
      </c>
      <c r="P790">
        <f t="shared" si="343"/>
        <v>594</v>
      </c>
      <c r="Q790">
        <f t="shared" si="344"/>
        <v>7</v>
      </c>
      <c r="R790">
        <f t="shared" si="345"/>
        <v>403</v>
      </c>
      <c r="S790" s="21">
        <f t="shared" si="346"/>
        <v>1004</v>
      </c>
    </row>
    <row r="791" spans="2:19" ht="12.75">
      <c r="B791" t="s">
        <v>682</v>
      </c>
      <c r="C791" s="18">
        <v>233</v>
      </c>
      <c r="D791">
        <v>50</v>
      </c>
      <c r="E791">
        <v>1</v>
      </c>
      <c r="F791">
        <v>37</v>
      </c>
      <c r="G791" s="21">
        <f t="shared" si="340"/>
        <v>88</v>
      </c>
      <c r="H791" s="20"/>
      <c r="I791" s="18">
        <v>159</v>
      </c>
      <c r="J791">
        <v>52</v>
      </c>
      <c r="K791">
        <v>0</v>
      </c>
      <c r="L791">
        <v>12</v>
      </c>
      <c r="M791" s="21">
        <f t="shared" si="341"/>
        <v>64</v>
      </c>
      <c r="N791" s="20"/>
      <c r="O791" s="18">
        <f t="shared" si="342"/>
        <v>392</v>
      </c>
      <c r="P791">
        <f t="shared" si="343"/>
        <v>102</v>
      </c>
      <c r="Q791">
        <f t="shared" si="344"/>
        <v>1</v>
      </c>
      <c r="R791">
        <f t="shared" si="345"/>
        <v>49</v>
      </c>
      <c r="S791" s="21">
        <f t="shared" si="346"/>
        <v>152</v>
      </c>
    </row>
    <row r="792" spans="2:19" ht="12.75">
      <c r="B792" t="s">
        <v>683</v>
      </c>
      <c r="C792" s="18">
        <v>1414</v>
      </c>
      <c r="D792">
        <v>441</v>
      </c>
      <c r="E792">
        <v>5</v>
      </c>
      <c r="F792">
        <v>322</v>
      </c>
      <c r="G792" s="21">
        <f t="shared" si="340"/>
        <v>768</v>
      </c>
      <c r="H792" s="20"/>
      <c r="I792" s="18">
        <v>1300</v>
      </c>
      <c r="J792">
        <v>52</v>
      </c>
      <c r="K792">
        <v>1</v>
      </c>
      <c r="L792">
        <v>76</v>
      </c>
      <c r="M792" s="21">
        <f t="shared" si="341"/>
        <v>129</v>
      </c>
      <c r="N792" s="20"/>
      <c r="O792" s="18">
        <f t="shared" si="342"/>
        <v>2714</v>
      </c>
      <c r="P792">
        <f t="shared" si="343"/>
        <v>493</v>
      </c>
      <c r="Q792">
        <f t="shared" si="344"/>
        <v>6</v>
      </c>
      <c r="R792">
        <f t="shared" si="345"/>
        <v>398</v>
      </c>
      <c r="S792" s="21">
        <f t="shared" si="346"/>
        <v>897</v>
      </c>
    </row>
    <row r="793" spans="2:19" ht="12.75">
      <c r="B793" t="s">
        <v>684</v>
      </c>
      <c r="C793" s="18">
        <v>344</v>
      </c>
      <c r="D793">
        <v>153</v>
      </c>
      <c r="E793">
        <v>1</v>
      </c>
      <c r="F793">
        <v>101</v>
      </c>
      <c r="G793" s="21">
        <f t="shared" si="340"/>
        <v>255</v>
      </c>
      <c r="H793" s="20"/>
      <c r="I793" s="18">
        <v>352</v>
      </c>
      <c r="J793">
        <v>38</v>
      </c>
      <c r="K793">
        <v>0</v>
      </c>
      <c r="L793">
        <v>13</v>
      </c>
      <c r="M793" s="21">
        <f t="shared" si="341"/>
        <v>51</v>
      </c>
      <c r="N793" s="20"/>
      <c r="O793" s="18">
        <f t="shared" si="342"/>
        <v>696</v>
      </c>
      <c r="P793">
        <f t="shared" si="343"/>
        <v>191</v>
      </c>
      <c r="Q793">
        <f t="shared" si="344"/>
        <v>1</v>
      </c>
      <c r="R793">
        <f t="shared" si="345"/>
        <v>114</v>
      </c>
      <c r="S793" s="21">
        <f t="shared" si="346"/>
        <v>306</v>
      </c>
    </row>
    <row r="794" spans="2:19" ht="12.75">
      <c r="B794" t="s">
        <v>685</v>
      </c>
      <c r="C794" s="18">
        <v>279</v>
      </c>
      <c r="D794">
        <v>51</v>
      </c>
      <c r="E794">
        <v>2</v>
      </c>
      <c r="F794">
        <v>71</v>
      </c>
      <c r="G794" s="21">
        <f t="shared" si="340"/>
        <v>124</v>
      </c>
      <c r="H794" s="20"/>
      <c r="I794" s="18">
        <v>174</v>
      </c>
      <c r="J794">
        <v>21</v>
      </c>
      <c r="K794">
        <v>0</v>
      </c>
      <c r="L794">
        <v>5</v>
      </c>
      <c r="M794" s="21">
        <f t="shared" si="341"/>
        <v>26</v>
      </c>
      <c r="N794" s="20"/>
      <c r="O794" s="18">
        <f t="shared" si="342"/>
        <v>453</v>
      </c>
      <c r="P794">
        <f t="shared" si="343"/>
        <v>72</v>
      </c>
      <c r="Q794">
        <f t="shared" si="344"/>
        <v>2</v>
      </c>
      <c r="R794">
        <f t="shared" si="345"/>
        <v>76</v>
      </c>
      <c r="S794" s="21">
        <f t="shared" si="346"/>
        <v>150</v>
      </c>
    </row>
    <row r="795" spans="2:19" ht="12.75">
      <c r="B795" t="s">
        <v>686</v>
      </c>
      <c r="C795" s="18">
        <v>308</v>
      </c>
      <c r="D795">
        <v>98</v>
      </c>
      <c r="E795">
        <v>1</v>
      </c>
      <c r="F795">
        <v>144</v>
      </c>
      <c r="G795" s="21">
        <f t="shared" si="340"/>
        <v>243</v>
      </c>
      <c r="H795" s="20"/>
      <c r="I795" s="18">
        <v>584</v>
      </c>
      <c r="J795">
        <v>39</v>
      </c>
      <c r="K795">
        <v>0</v>
      </c>
      <c r="L795">
        <v>26</v>
      </c>
      <c r="M795" s="21">
        <f t="shared" si="341"/>
        <v>65</v>
      </c>
      <c r="N795" s="20"/>
      <c r="O795" s="18">
        <f t="shared" si="342"/>
        <v>892</v>
      </c>
      <c r="P795">
        <f t="shared" si="343"/>
        <v>137</v>
      </c>
      <c r="Q795">
        <f t="shared" si="344"/>
        <v>1</v>
      </c>
      <c r="R795">
        <f t="shared" si="345"/>
        <v>170</v>
      </c>
      <c r="S795" s="21">
        <f t="shared" si="346"/>
        <v>308</v>
      </c>
    </row>
    <row r="796" spans="2:19" ht="12.75">
      <c r="B796" t="s">
        <v>687</v>
      </c>
      <c r="C796" s="18">
        <v>1053</v>
      </c>
      <c r="D796">
        <v>400</v>
      </c>
      <c r="E796">
        <v>6</v>
      </c>
      <c r="F796">
        <v>319</v>
      </c>
      <c r="G796" s="21">
        <f t="shared" si="340"/>
        <v>725</v>
      </c>
      <c r="H796" s="20"/>
      <c r="I796" s="18">
        <v>388</v>
      </c>
      <c r="J796">
        <v>49</v>
      </c>
      <c r="K796">
        <v>0</v>
      </c>
      <c r="L796">
        <v>59</v>
      </c>
      <c r="M796" s="21">
        <f t="shared" si="341"/>
        <v>108</v>
      </c>
      <c r="N796" s="20"/>
      <c r="O796" s="18">
        <f t="shared" si="342"/>
        <v>1441</v>
      </c>
      <c r="P796">
        <f t="shared" si="343"/>
        <v>449</v>
      </c>
      <c r="Q796">
        <f t="shared" si="344"/>
        <v>6</v>
      </c>
      <c r="R796">
        <f t="shared" si="345"/>
        <v>378</v>
      </c>
      <c r="S796" s="21">
        <f t="shared" si="346"/>
        <v>833</v>
      </c>
    </row>
    <row r="797" spans="2:19" ht="12.75">
      <c r="B797" t="s">
        <v>688</v>
      </c>
      <c r="C797" s="18">
        <v>210</v>
      </c>
      <c r="D797">
        <v>74</v>
      </c>
      <c r="E797">
        <v>0</v>
      </c>
      <c r="F797">
        <v>76</v>
      </c>
      <c r="G797" s="21">
        <f t="shared" si="340"/>
        <v>150</v>
      </c>
      <c r="H797" s="20"/>
      <c r="I797" s="18">
        <v>240</v>
      </c>
      <c r="J797">
        <v>70</v>
      </c>
      <c r="K797">
        <v>1</v>
      </c>
      <c r="L797">
        <v>25</v>
      </c>
      <c r="M797" s="21">
        <f t="shared" si="341"/>
        <v>96</v>
      </c>
      <c r="N797" s="20"/>
      <c r="O797" s="18">
        <f t="shared" si="342"/>
        <v>450</v>
      </c>
      <c r="P797">
        <f t="shared" si="343"/>
        <v>144</v>
      </c>
      <c r="Q797">
        <f t="shared" si="344"/>
        <v>1</v>
      </c>
      <c r="R797">
        <f t="shared" si="345"/>
        <v>101</v>
      </c>
      <c r="S797" s="21">
        <f t="shared" si="346"/>
        <v>246</v>
      </c>
    </row>
    <row r="798" spans="2:19" ht="12.75">
      <c r="B798" t="s">
        <v>689</v>
      </c>
      <c r="C798" s="18">
        <v>124</v>
      </c>
      <c r="D798">
        <v>39</v>
      </c>
      <c r="E798">
        <v>1</v>
      </c>
      <c r="F798">
        <v>48</v>
      </c>
      <c r="G798" s="21">
        <f t="shared" si="340"/>
        <v>88</v>
      </c>
      <c r="H798" s="20"/>
      <c r="I798" s="18">
        <v>183</v>
      </c>
      <c r="J798">
        <v>19</v>
      </c>
      <c r="K798">
        <v>0</v>
      </c>
      <c r="L798">
        <v>5</v>
      </c>
      <c r="M798" s="21">
        <f t="shared" si="341"/>
        <v>24</v>
      </c>
      <c r="N798" s="20"/>
      <c r="O798" s="18">
        <f t="shared" si="342"/>
        <v>307</v>
      </c>
      <c r="P798">
        <f t="shared" si="343"/>
        <v>58</v>
      </c>
      <c r="Q798">
        <f t="shared" si="344"/>
        <v>1</v>
      </c>
      <c r="R798">
        <f t="shared" si="345"/>
        <v>53</v>
      </c>
      <c r="S798" s="21">
        <f t="shared" si="346"/>
        <v>112</v>
      </c>
    </row>
    <row r="799" spans="2:19" ht="12.75">
      <c r="B799" t="s">
        <v>690</v>
      </c>
      <c r="C799" s="18">
        <v>92</v>
      </c>
      <c r="D799">
        <v>72</v>
      </c>
      <c r="E799">
        <v>2</v>
      </c>
      <c r="F799">
        <v>72</v>
      </c>
      <c r="G799" s="21">
        <f t="shared" si="340"/>
        <v>146</v>
      </c>
      <c r="H799" s="20"/>
      <c r="I799" s="18">
        <v>1091</v>
      </c>
      <c r="J799">
        <v>13</v>
      </c>
      <c r="K799">
        <v>0</v>
      </c>
      <c r="L799">
        <v>6</v>
      </c>
      <c r="M799" s="21">
        <f t="shared" si="341"/>
        <v>19</v>
      </c>
      <c r="N799" s="20"/>
      <c r="O799" s="18">
        <f t="shared" si="342"/>
        <v>1183</v>
      </c>
      <c r="P799">
        <f t="shared" si="343"/>
        <v>85</v>
      </c>
      <c r="Q799">
        <f t="shared" si="344"/>
        <v>2</v>
      </c>
      <c r="R799">
        <f t="shared" si="345"/>
        <v>78</v>
      </c>
      <c r="S799" s="21">
        <f t="shared" si="346"/>
        <v>165</v>
      </c>
    </row>
    <row r="800" spans="2:19" ht="12.75">
      <c r="B800" t="s">
        <v>691</v>
      </c>
      <c r="C800" s="18">
        <v>330</v>
      </c>
      <c r="D800">
        <v>81</v>
      </c>
      <c r="E800">
        <v>0</v>
      </c>
      <c r="F800">
        <v>100</v>
      </c>
      <c r="G800" s="21">
        <f t="shared" si="340"/>
        <v>181</v>
      </c>
      <c r="H800" s="20"/>
      <c r="I800" s="18">
        <v>556</v>
      </c>
      <c r="J800">
        <v>4</v>
      </c>
      <c r="K800">
        <v>0</v>
      </c>
      <c r="L800">
        <v>3</v>
      </c>
      <c r="M800" s="21">
        <f t="shared" si="341"/>
        <v>7</v>
      </c>
      <c r="N800" s="20"/>
      <c r="O800" s="18">
        <f t="shared" si="342"/>
        <v>886</v>
      </c>
      <c r="P800">
        <f t="shared" si="343"/>
        <v>85</v>
      </c>
      <c r="Q800">
        <f t="shared" si="344"/>
        <v>0</v>
      </c>
      <c r="R800">
        <f t="shared" si="345"/>
        <v>103</v>
      </c>
      <c r="S800" s="21">
        <f t="shared" si="346"/>
        <v>188</v>
      </c>
    </row>
    <row r="801" spans="1:19" s="2" customFormat="1" ht="12.75">
      <c r="A801" s="22"/>
      <c r="B801" s="23" t="s">
        <v>25</v>
      </c>
      <c r="C801" s="24">
        <v>12058</v>
      </c>
      <c r="D801" s="25">
        <f>SUM(D789:D800)</f>
        <v>3805</v>
      </c>
      <c r="E801" s="25">
        <f>SUM(E789:E800)</f>
        <v>44</v>
      </c>
      <c r="F801" s="25">
        <f>SUM(F789:F800)</f>
        <v>3311</v>
      </c>
      <c r="G801" s="25">
        <f>SUM(G789:G800)</f>
        <v>7160</v>
      </c>
      <c r="H801" s="21"/>
      <c r="I801" s="24">
        <f>SUM(I789:I800)</f>
        <v>8990</v>
      </c>
      <c r="J801" s="25">
        <f>SUM(J789:J800)</f>
        <v>677</v>
      </c>
      <c r="K801" s="25">
        <f>SUM(K789:K800)</f>
        <v>6</v>
      </c>
      <c r="L801" s="25">
        <f>SUM(L789:L800)</f>
        <v>506</v>
      </c>
      <c r="M801" s="25">
        <f>SUM(M789:M800)</f>
        <v>1189</v>
      </c>
      <c r="N801" s="21"/>
      <c r="O801" s="24">
        <f t="shared" si="342"/>
        <v>21048</v>
      </c>
      <c r="P801" s="25">
        <f t="shared" si="343"/>
        <v>4482</v>
      </c>
      <c r="Q801" s="25">
        <f t="shared" si="344"/>
        <v>50</v>
      </c>
      <c r="R801" s="25">
        <f t="shared" si="345"/>
        <v>3817</v>
      </c>
      <c r="S801" s="25">
        <f t="shared" si="346"/>
        <v>8349</v>
      </c>
    </row>
    <row r="802" spans="1:19" ht="12.75">
      <c r="A802" s="1" t="s">
        <v>692</v>
      </c>
      <c r="C802" s="18"/>
      <c r="G802" s="21"/>
      <c r="H802" s="20"/>
      <c r="I802" s="18"/>
      <c r="M802" s="21"/>
      <c r="N802" s="20"/>
      <c r="O802" s="18"/>
      <c r="S802" s="21"/>
    </row>
    <row r="803" spans="2:19" ht="12.75">
      <c r="B803" t="s">
        <v>11</v>
      </c>
      <c r="C803" s="18">
        <v>19888</v>
      </c>
      <c r="D803">
        <v>6425</v>
      </c>
      <c r="E803">
        <v>112</v>
      </c>
      <c r="F803">
        <v>5055</v>
      </c>
      <c r="G803" s="21">
        <f aca="true" t="shared" si="347" ref="G803:G815">SUM(D803:F803)</f>
        <v>11592</v>
      </c>
      <c r="H803" s="20"/>
      <c r="I803" s="18">
        <v>4699</v>
      </c>
      <c r="J803">
        <v>801</v>
      </c>
      <c r="K803">
        <v>9</v>
      </c>
      <c r="L803">
        <v>412</v>
      </c>
      <c r="M803" s="21">
        <f aca="true" t="shared" si="348" ref="M803:M815">SUM(J803:L803)</f>
        <v>1222</v>
      </c>
      <c r="N803" s="20"/>
      <c r="O803" s="18">
        <f aca="true" t="shared" si="349" ref="O803:O816">C803+I803</f>
        <v>24587</v>
      </c>
      <c r="P803">
        <f aca="true" t="shared" si="350" ref="P803:P816">D803+J803</f>
        <v>7226</v>
      </c>
      <c r="Q803">
        <f aca="true" t="shared" si="351" ref="Q803:Q816">E803+K803</f>
        <v>121</v>
      </c>
      <c r="R803">
        <f aca="true" t="shared" si="352" ref="R803:R816">F803+L803</f>
        <v>5467</v>
      </c>
      <c r="S803" s="21">
        <f aca="true" t="shared" si="353" ref="S803:S816">G803+M803</f>
        <v>12814</v>
      </c>
    </row>
    <row r="804" spans="2:19" ht="12.75">
      <c r="B804" t="s">
        <v>693</v>
      </c>
      <c r="C804" s="18">
        <v>3268</v>
      </c>
      <c r="D804">
        <v>1388</v>
      </c>
      <c r="E804">
        <v>25</v>
      </c>
      <c r="F804">
        <v>1063</v>
      </c>
      <c r="G804" s="21">
        <f t="shared" si="347"/>
        <v>2476</v>
      </c>
      <c r="H804" s="20"/>
      <c r="I804" s="18">
        <v>2687</v>
      </c>
      <c r="J804">
        <v>364</v>
      </c>
      <c r="K804">
        <v>4</v>
      </c>
      <c r="L804">
        <v>191</v>
      </c>
      <c r="M804" s="21">
        <f t="shared" si="348"/>
        <v>559</v>
      </c>
      <c r="N804" s="20"/>
      <c r="O804" s="18">
        <f t="shared" si="349"/>
        <v>5955</v>
      </c>
      <c r="P804">
        <f t="shared" si="350"/>
        <v>1752</v>
      </c>
      <c r="Q804">
        <f t="shared" si="351"/>
        <v>29</v>
      </c>
      <c r="R804">
        <f t="shared" si="352"/>
        <v>1254</v>
      </c>
      <c r="S804" s="21">
        <f t="shared" si="353"/>
        <v>3035</v>
      </c>
    </row>
    <row r="805" spans="2:19" ht="12.75">
      <c r="B805" t="s">
        <v>694</v>
      </c>
      <c r="C805" s="18">
        <v>1444</v>
      </c>
      <c r="D805">
        <v>758</v>
      </c>
      <c r="E805">
        <v>9</v>
      </c>
      <c r="F805">
        <v>502</v>
      </c>
      <c r="G805" s="21">
        <f t="shared" si="347"/>
        <v>1269</v>
      </c>
      <c r="H805" s="20"/>
      <c r="I805" s="18">
        <v>3162</v>
      </c>
      <c r="J805">
        <v>451</v>
      </c>
      <c r="K805">
        <v>4</v>
      </c>
      <c r="L805">
        <v>138</v>
      </c>
      <c r="M805" s="21">
        <f t="shared" si="348"/>
        <v>593</v>
      </c>
      <c r="N805" s="20"/>
      <c r="O805" s="18">
        <f t="shared" si="349"/>
        <v>4606</v>
      </c>
      <c r="P805">
        <f t="shared" si="350"/>
        <v>1209</v>
      </c>
      <c r="Q805">
        <f t="shared" si="351"/>
        <v>13</v>
      </c>
      <c r="R805">
        <f t="shared" si="352"/>
        <v>640</v>
      </c>
      <c r="S805" s="21">
        <f t="shared" si="353"/>
        <v>1862</v>
      </c>
    </row>
    <row r="806" spans="1:19" ht="12.75">
      <c r="A806" s="28"/>
      <c r="B806" t="s">
        <v>695</v>
      </c>
      <c r="C806" s="18">
        <v>2648</v>
      </c>
      <c r="D806">
        <v>982</v>
      </c>
      <c r="E806">
        <v>20</v>
      </c>
      <c r="F806">
        <v>834</v>
      </c>
      <c r="G806" s="21">
        <f t="shared" si="347"/>
        <v>1836</v>
      </c>
      <c r="H806" s="20"/>
      <c r="I806" s="18">
        <v>3265</v>
      </c>
      <c r="J806">
        <v>383</v>
      </c>
      <c r="K806">
        <v>6</v>
      </c>
      <c r="L806">
        <v>171</v>
      </c>
      <c r="M806" s="21">
        <f t="shared" si="348"/>
        <v>560</v>
      </c>
      <c r="N806" s="20"/>
      <c r="O806" s="18">
        <f t="shared" si="349"/>
        <v>5913</v>
      </c>
      <c r="P806">
        <f t="shared" si="350"/>
        <v>1365</v>
      </c>
      <c r="Q806">
        <f t="shared" si="351"/>
        <v>26</v>
      </c>
      <c r="R806">
        <f t="shared" si="352"/>
        <v>1005</v>
      </c>
      <c r="S806" s="21">
        <f t="shared" si="353"/>
        <v>2396</v>
      </c>
    </row>
    <row r="807" spans="2:19" ht="12.75">
      <c r="B807" t="s">
        <v>696</v>
      </c>
      <c r="C807" s="18">
        <v>2315</v>
      </c>
      <c r="D807">
        <v>795</v>
      </c>
      <c r="E807">
        <v>12</v>
      </c>
      <c r="F807">
        <v>503</v>
      </c>
      <c r="G807" s="21">
        <f t="shared" si="347"/>
        <v>1310</v>
      </c>
      <c r="H807" s="20"/>
      <c r="I807" s="18">
        <v>4490</v>
      </c>
      <c r="J807">
        <v>372</v>
      </c>
      <c r="K807">
        <v>8</v>
      </c>
      <c r="L807">
        <v>253</v>
      </c>
      <c r="M807" s="21">
        <f t="shared" si="348"/>
        <v>633</v>
      </c>
      <c r="N807" s="20"/>
      <c r="O807" s="18">
        <f t="shared" si="349"/>
        <v>6805</v>
      </c>
      <c r="P807">
        <f t="shared" si="350"/>
        <v>1167</v>
      </c>
      <c r="Q807">
        <f t="shared" si="351"/>
        <v>20</v>
      </c>
      <c r="R807">
        <f t="shared" si="352"/>
        <v>756</v>
      </c>
      <c r="S807" s="21">
        <f t="shared" si="353"/>
        <v>1943</v>
      </c>
    </row>
    <row r="808" spans="2:19" ht="12.75">
      <c r="B808" t="s">
        <v>697</v>
      </c>
      <c r="C808" s="18">
        <v>1254</v>
      </c>
      <c r="D808">
        <v>344</v>
      </c>
      <c r="E808">
        <v>11</v>
      </c>
      <c r="F808">
        <v>358</v>
      </c>
      <c r="G808" s="21">
        <f t="shared" si="347"/>
        <v>713</v>
      </c>
      <c r="H808" s="20"/>
      <c r="I808" s="18">
        <v>1051</v>
      </c>
      <c r="J808">
        <v>17</v>
      </c>
      <c r="K808">
        <v>0</v>
      </c>
      <c r="L808">
        <v>10</v>
      </c>
      <c r="M808" s="21">
        <f t="shared" si="348"/>
        <v>27</v>
      </c>
      <c r="N808" s="20"/>
      <c r="O808" s="18">
        <f t="shared" si="349"/>
        <v>2305</v>
      </c>
      <c r="P808">
        <f t="shared" si="350"/>
        <v>361</v>
      </c>
      <c r="Q808">
        <f t="shared" si="351"/>
        <v>11</v>
      </c>
      <c r="R808">
        <f t="shared" si="352"/>
        <v>368</v>
      </c>
      <c r="S808" s="21">
        <f t="shared" si="353"/>
        <v>740</v>
      </c>
    </row>
    <row r="809" spans="2:19" ht="12.75">
      <c r="B809" t="s">
        <v>698</v>
      </c>
      <c r="C809" s="18">
        <v>606</v>
      </c>
      <c r="D809">
        <v>311</v>
      </c>
      <c r="E809">
        <v>3</v>
      </c>
      <c r="F809">
        <v>148</v>
      </c>
      <c r="G809" s="21">
        <f t="shared" si="347"/>
        <v>462</v>
      </c>
      <c r="H809" s="20"/>
      <c r="I809" s="18">
        <v>2248</v>
      </c>
      <c r="J809">
        <v>387</v>
      </c>
      <c r="K809">
        <v>3</v>
      </c>
      <c r="L809">
        <v>161</v>
      </c>
      <c r="M809" s="21">
        <f t="shared" si="348"/>
        <v>551</v>
      </c>
      <c r="N809" s="20"/>
      <c r="O809" s="18">
        <f t="shared" si="349"/>
        <v>2854</v>
      </c>
      <c r="P809">
        <f t="shared" si="350"/>
        <v>698</v>
      </c>
      <c r="Q809">
        <f t="shared" si="351"/>
        <v>6</v>
      </c>
      <c r="R809">
        <f t="shared" si="352"/>
        <v>309</v>
      </c>
      <c r="S809" s="21">
        <f t="shared" si="353"/>
        <v>1013</v>
      </c>
    </row>
    <row r="810" spans="2:19" ht="12.75">
      <c r="B810" t="s">
        <v>699</v>
      </c>
      <c r="C810" s="18">
        <v>1071</v>
      </c>
      <c r="D810">
        <v>483</v>
      </c>
      <c r="E810">
        <v>5</v>
      </c>
      <c r="F810">
        <v>305</v>
      </c>
      <c r="G810" s="21">
        <f t="shared" si="347"/>
        <v>793</v>
      </c>
      <c r="H810" s="20"/>
      <c r="I810" s="18">
        <v>1790</v>
      </c>
      <c r="J810">
        <v>296</v>
      </c>
      <c r="K810">
        <v>1</v>
      </c>
      <c r="L810">
        <v>130</v>
      </c>
      <c r="M810" s="21">
        <f t="shared" si="348"/>
        <v>427</v>
      </c>
      <c r="N810" s="20"/>
      <c r="O810" s="18">
        <f t="shared" si="349"/>
        <v>2861</v>
      </c>
      <c r="P810">
        <f t="shared" si="350"/>
        <v>779</v>
      </c>
      <c r="Q810">
        <f t="shared" si="351"/>
        <v>6</v>
      </c>
      <c r="R810">
        <f t="shared" si="352"/>
        <v>435</v>
      </c>
      <c r="S810" s="21">
        <f t="shared" si="353"/>
        <v>1220</v>
      </c>
    </row>
    <row r="811" spans="2:19" ht="12.75">
      <c r="B811" t="s">
        <v>700</v>
      </c>
      <c r="C811" s="18">
        <v>600</v>
      </c>
      <c r="D811">
        <v>463</v>
      </c>
      <c r="E811">
        <v>5</v>
      </c>
      <c r="F811">
        <v>334</v>
      </c>
      <c r="G811" s="21">
        <f t="shared" si="347"/>
        <v>802</v>
      </c>
      <c r="H811" s="20"/>
      <c r="I811" s="18">
        <v>377</v>
      </c>
      <c r="J811">
        <v>244</v>
      </c>
      <c r="K811">
        <v>4</v>
      </c>
      <c r="L811">
        <v>106</v>
      </c>
      <c r="M811" s="21">
        <f t="shared" si="348"/>
        <v>354</v>
      </c>
      <c r="N811" s="20"/>
      <c r="O811" s="18">
        <f t="shared" si="349"/>
        <v>977</v>
      </c>
      <c r="P811">
        <f t="shared" si="350"/>
        <v>707</v>
      </c>
      <c r="Q811">
        <f t="shared" si="351"/>
        <v>9</v>
      </c>
      <c r="R811">
        <f t="shared" si="352"/>
        <v>440</v>
      </c>
      <c r="S811" s="21">
        <f t="shared" si="353"/>
        <v>1156</v>
      </c>
    </row>
    <row r="812" spans="2:19" ht="12.75">
      <c r="B812" t="s">
        <v>701</v>
      </c>
      <c r="C812" s="18">
        <v>280</v>
      </c>
      <c r="D812">
        <v>212</v>
      </c>
      <c r="E812">
        <v>4</v>
      </c>
      <c r="F812">
        <v>114</v>
      </c>
      <c r="G812" s="21">
        <f t="shared" si="347"/>
        <v>330</v>
      </c>
      <c r="H812" s="20"/>
      <c r="I812" s="18">
        <v>1321</v>
      </c>
      <c r="J812">
        <v>180</v>
      </c>
      <c r="K812">
        <v>2</v>
      </c>
      <c r="L812">
        <v>32</v>
      </c>
      <c r="M812" s="21">
        <f t="shared" si="348"/>
        <v>214</v>
      </c>
      <c r="N812" s="20"/>
      <c r="O812" s="18">
        <f t="shared" si="349"/>
        <v>1601</v>
      </c>
      <c r="P812">
        <f t="shared" si="350"/>
        <v>392</v>
      </c>
      <c r="Q812">
        <f t="shared" si="351"/>
        <v>6</v>
      </c>
      <c r="R812">
        <f t="shared" si="352"/>
        <v>146</v>
      </c>
      <c r="S812" s="21">
        <f t="shared" si="353"/>
        <v>544</v>
      </c>
    </row>
    <row r="813" spans="2:19" ht="12.75">
      <c r="B813" t="s">
        <v>702</v>
      </c>
      <c r="C813" s="18">
        <v>455</v>
      </c>
      <c r="D813">
        <v>193</v>
      </c>
      <c r="E813">
        <v>2</v>
      </c>
      <c r="F813">
        <v>143</v>
      </c>
      <c r="G813" s="21">
        <f t="shared" si="347"/>
        <v>338</v>
      </c>
      <c r="H813" s="20"/>
      <c r="I813" s="18">
        <v>269</v>
      </c>
      <c r="J813">
        <v>211</v>
      </c>
      <c r="K813">
        <v>1</v>
      </c>
      <c r="L813">
        <v>91</v>
      </c>
      <c r="M813" s="21">
        <f t="shared" si="348"/>
        <v>303</v>
      </c>
      <c r="N813" s="20"/>
      <c r="O813" s="18">
        <f t="shared" si="349"/>
        <v>724</v>
      </c>
      <c r="P813">
        <f t="shared" si="350"/>
        <v>404</v>
      </c>
      <c r="Q813">
        <f t="shared" si="351"/>
        <v>3</v>
      </c>
      <c r="R813">
        <f t="shared" si="352"/>
        <v>234</v>
      </c>
      <c r="S813" s="21">
        <f t="shared" si="353"/>
        <v>641</v>
      </c>
    </row>
    <row r="814" spans="2:19" ht="12.75">
      <c r="B814" t="s">
        <v>703</v>
      </c>
      <c r="C814" s="18">
        <v>340</v>
      </c>
      <c r="D814">
        <v>50</v>
      </c>
      <c r="E814">
        <v>1</v>
      </c>
      <c r="F814">
        <v>35</v>
      </c>
      <c r="G814" s="21">
        <f t="shared" si="347"/>
        <v>86</v>
      </c>
      <c r="H814" s="20"/>
      <c r="I814" s="18">
        <v>132</v>
      </c>
      <c r="J814">
        <v>52</v>
      </c>
      <c r="K814">
        <v>0</v>
      </c>
      <c r="L814">
        <v>30</v>
      </c>
      <c r="M814" s="21">
        <f t="shared" si="348"/>
        <v>82</v>
      </c>
      <c r="N814" s="20"/>
      <c r="O814" s="18">
        <f t="shared" si="349"/>
        <v>472</v>
      </c>
      <c r="P814">
        <f t="shared" si="350"/>
        <v>102</v>
      </c>
      <c r="Q814">
        <f t="shared" si="351"/>
        <v>1</v>
      </c>
      <c r="R814">
        <f t="shared" si="352"/>
        <v>65</v>
      </c>
      <c r="S814" s="21">
        <f t="shared" si="353"/>
        <v>168</v>
      </c>
    </row>
    <row r="815" spans="2:19" ht="12.75">
      <c r="B815" t="s">
        <v>704</v>
      </c>
      <c r="C815" s="18">
        <v>190</v>
      </c>
      <c r="D815">
        <v>216</v>
      </c>
      <c r="E815">
        <v>3</v>
      </c>
      <c r="F815">
        <v>107</v>
      </c>
      <c r="G815" s="21">
        <f t="shared" si="347"/>
        <v>326</v>
      </c>
      <c r="H815" s="20"/>
      <c r="I815" s="18">
        <v>192</v>
      </c>
      <c r="J815">
        <v>280</v>
      </c>
      <c r="K815">
        <v>2</v>
      </c>
      <c r="L815">
        <v>83</v>
      </c>
      <c r="M815" s="21">
        <f t="shared" si="348"/>
        <v>365</v>
      </c>
      <c r="N815" s="20"/>
      <c r="O815" s="18">
        <f t="shared" si="349"/>
        <v>382</v>
      </c>
      <c r="P815">
        <f t="shared" si="350"/>
        <v>496</v>
      </c>
      <c r="Q815">
        <f t="shared" si="351"/>
        <v>5</v>
      </c>
      <c r="R815">
        <f t="shared" si="352"/>
        <v>190</v>
      </c>
      <c r="S815" s="21">
        <f t="shared" si="353"/>
        <v>691</v>
      </c>
    </row>
    <row r="816" spans="1:19" s="2" customFormat="1" ht="12.75">
      <c r="A816" s="22"/>
      <c r="B816" s="23" t="s">
        <v>25</v>
      </c>
      <c r="C816" s="24">
        <v>34359</v>
      </c>
      <c r="D816" s="25">
        <f>SUM(D803:D815)</f>
        <v>12620</v>
      </c>
      <c r="E816" s="25">
        <f>SUM(E803:E815)</f>
        <v>212</v>
      </c>
      <c r="F816" s="25">
        <f>SUM(F803:F815)</f>
        <v>9501</v>
      </c>
      <c r="G816" s="25">
        <f>SUM(G803:G815)</f>
        <v>22333</v>
      </c>
      <c r="H816" s="21"/>
      <c r="I816" s="24">
        <f>SUM(I803:I815)</f>
        <v>25683</v>
      </c>
      <c r="J816" s="25">
        <f>SUM(J803:J815)</f>
        <v>4038</v>
      </c>
      <c r="K816" s="25">
        <f>SUM(K803:K815)</f>
        <v>44</v>
      </c>
      <c r="L816" s="25">
        <f>SUM(L803:L815)</f>
        <v>1808</v>
      </c>
      <c r="M816" s="25">
        <f>SUM(M803:M815)</f>
        <v>5890</v>
      </c>
      <c r="N816" s="21"/>
      <c r="O816" s="24">
        <f t="shared" si="349"/>
        <v>60042</v>
      </c>
      <c r="P816" s="25">
        <f t="shared" si="350"/>
        <v>16658</v>
      </c>
      <c r="Q816" s="25">
        <f t="shared" si="351"/>
        <v>256</v>
      </c>
      <c r="R816" s="25">
        <f t="shared" si="352"/>
        <v>11309</v>
      </c>
      <c r="S816" s="25">
        <f t="shared" si="353"/>
        <v>28223</v>
      </c>
    </row>
    <row r="817" spans="1:19" ht="12.75">
      <c r="A817" s="1" t="s">
        <v>705</v>
      </c>
      <c r="C817" s="18"/>
      <c r="G817" s="21"/>
      <c r="H817" s="20"/>
      <c r="I817" s="18"/>
      <c r="M817" s="21"/>
      <c r="N817" s="20"/>
      <c r="O817" s="18"/>
      <c r="S817" s="21"/>
    </row>
    <row r="818" spans="2:19" ht="12.75">
      <c r="B818" t="s">
        <v>11</v>
      </c>
      <c r="C818" s="18">
        <v>21567</v>
      </c>
      <c r="D818">
        <v>6154</v>
      </c>
      <c r="E818">
        <v>106</v>
      </c>
      <c r="F818">
        <v>4728</v>
      </c>
      <c r="G818" s="21">
        <f aca="true" t="shared" si="354" ref="G818:G832">SUM(D818:F818)</f>
        <v>10988</v>
      </c>
      <c r="H818" s="20"/>
      <c r="I818" s="18">
        <v>3901</v>
      </c>
      <c r="J818">
        <v>566</v>
      </c>
      <c r="K818">
        <v>7</v>
      </c>
      <c r="L818">
        <v>647</v>
      </c>
      <c r="M818" s="21">
        <f aca="true" t="shared" si="355" ref="M818:M832">SUM(J818:L818)</f>
        <v>1220</v>
      </c>
      <c r="N818" s="20"/>
      <c r="O818" s="18">
        <f aca="true" t="shared" si="356" ref="O818:O833">C818+I818</f>
        <v>25468</v>
      </c>
      <c r="P818">
        <f aca="true" t="shared" si="357" ref="P818:P833">D818+J818</f>
        <v>6720</v>
      </c>
      <c r="Q818">
        <f aca="true" t="shared" si="358" ref="Q818:Q833">E818+K818</f>
        <v>113</v>
      </c>
      <c r="R818">
        <f aca="true" t="shared" si="359" ref="R818:R833">F818+L818</f>
        <v>5375</v>
      </c>
      <c r="S818" s="21">
        <f aca="true" t="shared" si="360" ref="S818:S833">G818+M818</f>
        <v>12208</v>
      </c>
    </row>
    <row r="819" spans="2:19" ht="12.75">
      <c r="B819" t="s">
        <v>706</v>
      </c>
      <c r="C819" s="18">
        <v>1014</v>
      </c>
      <c r="D819">
        <v>451</v>
      </c>
      <c r="E819">
        <v>7</v>
      </c>
      <c r="F819">
        <v>280</v>
      </c>
      <c r="G819" s="21">
        <f t="shared" si="354"/>
        <v>738</v>
      </c>
      <c r="H819" s="20"/>
      <c r="I819" s="18">
        <v>3477</v>
      </c>
      <c r="J819">
        <v>536</v>
      </c>
      <c r="K819">
        <v>0</v>
      </c>
      <c r="L819">
        <v>243</v>
      </c>
      <c r="M819" s="21">
        <f t="shared" si="355"/>
        <v>779</v>
      </c>
      <c r="N819" s="20"/>
      <c r="O819" s="18">
        <f t="shared" si="356"/>
        <v>4491</v>
      </c>
      <c r="P819">
        <f t="shared" si="357"/>
        <v>987</v>
      </c>
      <c r="Q819">
        <f t="shared" si="358"/>
        <v>7</v>
      </c>
      <c r="R819">
        <f t="shared" si="359"/>
        <v>523</v>
      </c>
      <c r="S819" s="21">
        <f t="shared" si="360"/>
        <v>1517</v>
      </c>
    </row>
    <row r="820" spans="2:19" ht="12.75">
      <c r="B820" t="s">
        <v>707</v>
      </c>
      <c r="C820" s="18">
        <v>6249</v>
      </c>
      <c r="D820">
        <v>2558</v>
      </c>
      <c r="E820">
        <v>34</v>
      </c>
      <c r="F820">
        <v>1521</v>
      </c>
      <c r="G820" s="21">
        <f t="shared" si="354"/>
        <v>4113</v>
      </c>
      <c r="H820" s="20"/>
      <c r="I820" s="18">
        <v>7020</v>
      </c>
      <c r="J820">
        <v>1402</v>
      </c>
      <c r="K820">
        <v>16</v>
      </c>
      <c r="L820">
        <v>702</v>
      </c>
      <c r="M820" s="21">
        <f t="shared" si="355"/>
        <v>2120</v>
      </c>
      <c r="N820" s="20"/>
      <c r="O820" s="18">
        <f t="shared" si="356"/>
        <v>13269</v>
      </c>
      <c r="P820">
        <f t="shared" si="357"/>
        <v>3960</v>
      </c>
      <c r="Q820">
        <f t="shared" si="358"/>
        <v>50</v>
      </c>
      <c r="R820">
        <f t="shared" si="359"/>
        <v>2223</v>
      </c>
      <c r="S820" s="21">
        <f t="shared" si="360"/>
        <v>6233</v>
      </c>
    </row>
    <row r="821" spans="2:19" ht="12.75">
      <c r="B821" t="s">
        <v>708</v>
      </c>
      <c r="C821" s="18">
        <v>5460</v>
      </c>
      <c r="D821">
        <v>1971</v>
      </c>
      <c r="E821">
        <v>25</v>
      </c>
      <c r="F821">
        <v>1225</v>
      </c>
      <c r="G821" s="21">
        <f t="shared" si="354"/>
        <v>3221</v>
      </c>
      <c r="H821" s="20"/>
      <c r="I821" s="18">
        <v>8031</v>
      </c>
      <c r="J821">
        <v>911</v>
      </c>
      <c r="K821">
        <v>4</v>
      </c>
      <c r="L821">
        <v>452</v>
      </c>
      <c r="M821" s="21">
        <f t="shared" si="355"/>
        <v>1367</v>
      </c>
      <c r="N821" s="20"/>
      <c r="O821" s="18">
        <f t="shared" si="356"/>
        <v>13491</v>
      </c>
      <c r="P821">
        <f t="shared" si="357"/>
        <v>2882</v>
      </c>
      <c r="Q821">
        <f t="shared" si="358"/>
        <v>29</v>
      </c>
      <c r="R821">
        <f t="shared" si="359"/>
        <v>1677</v>
      </c>
      <c r="S821" s="21">
        <f t="shared" si="360"/>
        <v>4588</v>
      </c>
    </row>
    <row r="822" spans="2:19" ht="12.75">
      <c r="B822" t="s">
        <v>709</v>
      </c>
      <c r="C822" s="18">
        <v>1638</v>
      </c>
      <c r="D822">
        <v>857</v>
      </c>
      <c r="E822">
        <v>14</v>
      </c>
      <c r="F822">
        <v>551</v>
      </c>
      <c r="G822" s="21">
        <f t="shared" si="354"/>
        <v>1422</v>
      </c>
      <c r="H822" s="20"/>
      <c r="I822" s="18">
        <v>2287</v>
      </c>
      <c r="J822">
        <v>518</v>
      </c>
      <c r="K822">
        <v>1</v>
      </c>
      <c r="L822">
        <v>272</v>
      </c>
      <c r="M822" s="21">
        <f t="shared" si="355"/>
        <v>791</v>
      </c>
      <c r="N822" s="20"/>
      <c r="O822" s="18">
        <f t="shared" si="356"/>
        <v>3925</v>
      </c>
      <c r="P822">
        <f t="shared" si="357"/>
        <v>1375</v>
      </c>
      <c r="Q822">
        <f t="shared" si="358"/>
        <v>15</v>
      </c>
      <c r="R822">
        <f t="shared" si="359"/>
        <v>823</v>
      </c>
      <c r="S822" s="21">
        <f t="shared" si="360"/>
        <v>2213</v>
      </c>
    </row>
    <row r="823" spans="2:19" ht="12.75">
      <c r="B823" t="s">
        <v>710</v>
      </c>
      <c r="C823" s="18">
        <v>679</v>
      </c>
      <c r="D823">
        <v>281</v>
      </c>
      <c r="E823">
        <v>13</v>
      </c>
      <c r="F823">
        <v>215</v>
      </c>
      <c r="G823" s="21">
        <f t="shared" si="354"/>
        <v>509</v>
      </c>
      <c r="H823" s="20"/>
      <c r="I823" s="18">
        <v>1036</v>
      </c>
      <c r="J823">
        <v>307</v>
      </c>
      <c r="K823">
        <v>0</v>
      </c>
      <c r="L823">
        <v>133</v>
      </c>
      <c r="M823" s="21">
        <f t="shared" si="355"/>
        <v>440</v>
      </c>
      <c r="N823" s="20"/>
      <c r="O823" s="18">
        <f t="shared" si="356"/>
        <v>1715</v>
      </c>
      <c r="P823">
        <f t="shared" si="357"/>
        <v>588</v>
      </c>
      <c r="Q823">
        <f t="shared" si="358"/>
        <v>13</v>
      </c>
      <c r="R823">
        <f t="shared" si="359"/>
        <v>348</v>
      </c>
      <c r="S823" s="21">
        <f t="shared" si="360"/>
        <v>949</v>
      </c>
    </row>
    <row r="824" spans="2:19" ht="12.75">
      <c r="B824" t="s">
        <v>711</v>
      </c>
      <c r="C824" s="18">
        <v>490</v>
      </c>
      <c r="D824">
        <v>387</v>
      </c>
      <c r="E824">
        <v>4</v>
      </c>
      <c r="F824">
        <v>321</v>
      </c>
      <c r="G824" s="21">
        <f t="shared" si="354"/>
        <v>712</v>
      </c>
      <c r="H824" s="20"/>
      <c r="I824" s="18">
        <v>1086</v>
      </c>
      <c r="J824">
        <v>272</v>
      </c>
      <c r="K824">
        <v>2</v>
      </c>
      <c r="L824">
        <v>120</v>
      </c>
      <c r="M824" s="21">
        <f t="shared" si="355"/>
        <v>394</v>
      </c>
      <c r="N824" s="20"/>
      <c r="O824" s="18">
        <f t="shared" si="356"/>
        <v>1576</v>
      </c>
      <c r="P824">
        <f t="shared" si="357"/>
        <v>659</v>
      </c>
      <c r="Q824">
        <f t="shared" si="358"/>
        <v>6</v>
      </c>
      <c r="R824">
        <f t="shared" si="359"/>
        <v>441</v>
      </c>
      <c r="S824" s="21">
        <f t="shared" si="360"/>
        <v>1106</v>
      </c>
    </row>
    <row r="825" spans="2:19" ht="12.75">
      <c r="B825" t="s">
        <v>712</v>
      </c>
      <c r="C825" s="18">
        <v>2793</v>
      </c>
      <c r="D825">
        <v>1426</v>
      </c>
      <c r="E825">
        <v>27</v>
      </c>
      <c r="F825">
        <v>834</v>
      </c>
      <c r="G825" s="21">
        <f t="shared" si="354"/>
        <v>2287</v>
      </c>
      <c r="H825" s="20"/>
      <c r="I825" s="18">
        <v>4345</v>
      </c>
      <c r="J825">
        <v>773</v>
      </c>
      <c r="K825">
        <v>2</v>
      </c>
      <c r="L825">
        <v>278</v>
      </c>
      <c r="M825" s="21">
        <f t="shared" si="355"/>
        <v>1053</v>
      </c>
      <c r="N825" s="20"/>
      <c r="O825" s="18">
        <f t="shared" si="356"/>
        <v>7138</v>
      </c>
      <c r="P825">
        <f t="shared" si="357"/>
        <v>2199</v>
      </c>
      <c r="Q825">
        <f t="shared" si="358"/>
        <v>29</v>
      </c>
      <c r="R825">
        <f t="shared" si="359"/>
        <v>1112</v>
      </c>
      <c r="S825" s="21">
        <f t="shared" si="360"/>
        <v>3340</v>
      </c>
    </row>
    <row r="826" spans="2:19" ht="12.75">
      <c r="B826" t="s">
        <v>713</v>
      </c>
      <c r="C826" s="18">
        <v>1593</v>
      </c>
      <c r="D826">
        <v>1227</v>
      </c>
      <c r="E826">
        <v>14</v>
      </c>
      <c r="F826">
        <v>791</v>
      </c>
      <c r="G826" s="21">
        <f t="shared" si="354"/>
        <v>2032</v>
      </c>
      <c r="H826" s="20"/>
      <c r="I826" s="18">
        <v>3196</v>
      </c>
      <c r="J826">
        <v>765</v>
      </c>
      <c r="K826">
        <v>6</v>
      </c>
      <c r="L826">
        <v>421</v>
      </c>
      <c r="M826" s="21">
        <f t="shared" si="355"/>
        <v>1192</v>
      </c>
      <c r="N826" s="20"/>
      <c r="O826" s="18">
        <f t="shared" si="356"/>
        <v>4789</v>
      </c>
      <c r="P826">
        <f t="shared" si="357"/>
        <v>1992</v>
      </c>
      <c r="Q826">
        <f t="shared" si="358"/>
        <v>20</v>
      </c>
      <c r="R826">
        <f t="shared" si="359"/>
        <v>1212</v>
      </c>
      <c r="S826" s="21">
        <f t="shared" si="360"/>
        <v>3224</v>
      </c>
    </row>
    <row r="827" spans="2:19" ht="12.75">
      <c r="B827" t="s">
        <v>714</v>
      </c>
      <c r="C827" s="18">
        <v>161</v>
      </c>
      <c r="D827">
        <v>68</v>
      </c>
      <c r="E827">
        <v>0</v>
      </c>
      <c r="F827">
        <v>59</v>
      </c>
      <c r="G827" s="21">
        <f t="shared" si="354"/>
        <v>127</v>
      </c>
      <c r="H827" s="20"/>
      <c r="I827" s="18">
        <v>280</v>
      </c>
      <c r="J827">
        <v>105</v>
      </c>
      <c r="K827">
        <v>1</v>
      </c>
      <c r="L827">
        <v>67</v>
      </c>
      <c r="M827" s="21">
        <f t="shared" si="355"/>
        <v>173</v>
      </c>
      <c r="N827" s="20"/>
      <c r="O827" s="18">
        <f t="shared" si="356"/>
        <v>441</v>
      </c>
      <c r="P827">
        <f t="shared" si="357"/>
        <v>173</v>
      </c>
      <c r="Q827">
        <f t="shared" si="358"/>
        <v>1</v>
      </c>
      <c r="R827">
        <f t="shared" si="359"/>
        <v>126</v>
      </c>
      <c r="S827" s="21">
        <f t="shared" si="360"/>
        <v>300</v>
      </c>
    </row>
    <row r="828" spans="2:19" ht="12.75">
      <c r="B828" t="s">
        <v>715</v>
      </c>
      <c r="C828" s="18">
        <v>607</v>
      </c>
      <c r="D828">
        <v>233</v>
      </c>
      <c r="E828">
        <v>3</v>
      </c>
      <c r="F828">
        <v>114</v>
      </c>
      <c r="G828" s="21">
        <f t="shared" si="354"/>
        <v>350</v>
      </c>
      <c r="H828" s="20"/>
      <c r="I828" s="18">
        <v>668</v>
      </c>
      <c r="J828">
        <v>214</v>
      </c>
      <c r="K828">
        <v>1</v>
      </c>
      <c r="L828">
        <v>101</v>
      </c>
      <c r="M828" s="21">
        <f t="shared" si="355"/>
        <v>316</v>
      </c>
      <c r="N828" s="20"/>
      <c r="O828" s="18">
        <f t="shared" si="356"/>
        <v>1275</v>
      </c>
      <c r="P828">
        <f t="shared" si="357"/>
        <v>447</v>
      </c>
      <c r="Q828">
        <f t="shared" si="358"/>
        <v>4</v>
      </c>
      <c r="R828">
        <f t="shared" si="359"/>
        <v>215</v>
      </c>
      <c r="S828" s="21">
        <f t="shared" si="360"/>
        <v>666</v>
      </c>
    </row>
    <row r="829" spans="2:19" ht="12.75">
      <c r="B829" t="s">
        <v>716</v>
      </c>
      <c r="C829" s="18">
        <v>1241</v>
      </c>
      <c r="D829">
        <v>396</v>
      </c>
      <c r="E829">
        <v>5</v>
      </c>
      <c r="F829">
        <v>268</v>
      </c>
      <c r="G829" s="21">
        <f t="shared" si="354"/>
        <v>669</v>
      </c>
      <c r="H829" s="20"/>
      <c r="I829" s="18">
        <v>1035</v>
      </c>
      <c r="J829">
        <v>253</v>
      </c>
      <c r="K829">
        <v>0</v>
      </c>
      <c r="L829">
        <v>150</v>
      </c>
      <c r="M829" s="21">
        <f t="shared" si="355"/>
        <v>403</v>
      </c>
      <c r="N829" s="20"/>
      <c r="O829" s="18">
        <f t="shared" si="356"/>
        <v>2276</v>
      </c>
      <c r="P829">
        <f t="shared" si="357"/>
        <v>649</v>
      </c>
      <c r="Q829">
        <f t="shared" si="358"/>
        <v>5</v>
      </c>
      <c r="R829">
        <f t="shared" si="359"/>
        <v>418</v>
      </c>
      <c r="S829" s="21">
        <f t="shared" si="360"/>
        <v>1072</v>
      </c>
    </row>
    <row r="830" spans="2:19" ht="12.75">
      <c r="B830" t="s">
        <v>717</v>
      </c>
      <c r="C830" s="18">
        <v>486</v>
      </c>
      <c r="D830">
        <v>296</v>
      </c>
      <c r="E830">
        <v>2</v>
      </c>
      <c r="F830">
        <v>135</v>
      </c>
      <c r="G830" s="21">
        <f t="shared" si="354"/>
        <v>433</v>
      </c>
      <c r="H830" s="20"/>
      <c r="I830" s="18">
        <v>865</v>
      </c>
      <c r="J830">
        <v>277</v>
      </c>
      <c r="K830">
        <v>3</v>
      </c>
      <c r="L830">
        <v>87</v>
      </c>
      <c r="M830" s="21">
        <f t="shared" si="355"/>
        <v>367</v>
      </c>
      <c r="N830" s="20"/>
      <c r="O830" s="18">
        <f t="shared" si="356"/>
        <v>1351</v>
      </c>
      <c r="P830">
        <f t="shared" si="357"/>
        <v>573</v>
      </c>
      <c r="Q830">
        <f t="shared" si="358"/>
        <v>5</v>
      </c>
      <c r="R830">
        <f t="shared" si="359"/>
        <v>222</v>
      </c>
      <c r="S830" s="21">
        <f t="shared" si="360"/>
        <v>800</v>
      </c>
    </row>
    <row r="831" spans="2:19" ht="12.75">
      <c r="B831" t="s">
        <v>211</v>
      </c>
      <c r="C831" s="18">
        <v>228</v>
      </c>
      <c r="D831">
        <v>62</v>
      </c>
      <c r="E831">
        <v>2</v>
      </c>
      <c r="F831">
        <v>46</v>
      </c>
      <c r="G831" s="21">
        <f t="shared" si="354"/>
        <v>110</v>
      </c>
      <c r="H831" s="20"/>
      <c r="I831" s="18">
        <v>332</v>
      </c>
      <c r="J831">
        <v>85</v>
      </c>
      <c r="K831">
        <v>0</v>
      </c>
      <c r="L831">
        <v>40</v>
      </c>
      <c r="M831" s="21">
        <f t="shared" si="355"/>
        <v>125</v>
      </c>
      <c r="N831" s="20"/>
      <c r="O831" s="18">
        <f t="shared" si="356"/>
        <v>560</v>
      </c>
      <c r="P831">
        <f t="shared" si="357"/>
        <v>147</v>
      </c>
      <c r="Q831">
        <f t="shared" si="358"/>
        <v>2</v>
      </c>
      <c r="R831">
        <f t="shared" si="359"/>
        <v>86</v>
      </c>
      <c r="S831" s="21">
        <f t="shared" si="360"/>
        <v>235</v>
      </c>
    </row>
    <row r="832" spans="2:19" ht="12.75">
      <c r="B832" t="s">
        <v>718</v>
      </c>
      <c r="C832" s="18">
        <v>160</v>
      </c>
      <c r="D832">
        <v>67</v>
      </c>
      <c r="E832">
        <v>0</v>
      </c>
      <c r="F832">
        <v>54</v>
      </c>
      <c r="G832" s="21">
        <f t="shared" si="354"/>
        <v>121</v>
      </c>
      <c r="H832" s="20"/>
      <c r="I832" s="18">
        <v>304</v>
      </c>
      <c r="J832">
        <v>107</v>
      </c>
      <c r="K832">
        <v>0</v>
      </c>
      <c r="L832">
        <v>47</v>
      </c>
      <c r="M832" s="21">
        <f t="shared" si="355"/>
        <v>154</v>
      </c>
      <c r="N832" s="20"/>
      <c r="O832" s="18">
        <f t="shared" si="356"/>
        <v>464</v>
      </c>
      <c r="P832">
        <f t="shared" si="357"/>
        <v>174</v>
      </c>
      <c r="Q832">
        <f t="shared" si="358"/>
        <v>0</v>
      </c>
      <c r="R832">
        <f t="shared" si="359"/>
        <v>101</v>
      </c>
      <c r="S832" s="21">
        <f t="shared" si="360"/>
        <v>275</v>
      </c>
    </row>
    <row r="833" spans="1:19" s="2" customFormat="1" ht="12.75">
      <c r="A833" s="22"/>
      <c r="B833" s="23" t="s">
        <v>25</v>
      </c>
      <c r="C833" s="24">
        <v>44366</v>
      </c>
      <c r="D833" s="25">
        <f>SUM(D818:D832)</f>
        <v>16434</v>
      </c>
      <c r="E833" s="25">
        <f>SUM(E818:E832)</f>
        <v>256</v>
      </c>
      <c r="F833" s="25">
        <f>SUM(F818:F832)</f>
        <v>11142</v>
      </c>
      <c r="G833" s="25">
        <f>SUM(G818:G832)</f>
        <v>27832</v>
      </c>
      <c r="H833" s="21"/>
      <c r="I833" s="24">
        <f>SUM(I818:I832)</f>
        <v>37863</v>
      </c>
      <c r="J833" s="25">
        <f>SUM(J818:J832)</f>
        <v>7091</v>
      </c>
      <c r="K833" s="25">
        <f>SUM(K818:K832)</f>
        <v>43</v>
      </c>
      <c r="L833" s="25">
        <f>SUM(L818:L832)</f>
        <v>3760</v>
      </c>
      <c r="M833" s="25">
        <f>SUM(M818:M832)</f>
        <v>10894</v>
      </c>
      <c r="N833" s="21"/>
      <c r="O833" s="24">
        <f t="shared" si="356"/>
        <v>82229</v>
      </c>
      <c r="P833" s="25">
        <f t="shared" si="357"/>
        <v>23525</v>
      </c>
      <c r="Q833" s="25">
        <f t="shared" si="358"/>
        <v>299</v>
      </c>
      <c r="R833" s="25">
        <f t="shared" si="359"/>
        <v>14902</v>
      </c>
      <c r="S833" s="25">
        <f t="shared" si="360"/>
        <v>38726</v>
      </c>
    </row>
    <row r="834" spans="1:19" ht="12.75">
      <c r="A834" s="1" t="s">
        <v>719</v>
      </c>
      <c r="C834" s="18"/>
      <c r="G834" s="21"/>
      <c r="H834" s="20"/>
      <c r="I834" s="18"/>
      <c r="M834" s="21"/>
      <c r="N834" s="20"/>
      <c r="O834" s="18"/>
      <c r="S834" s="21"/>
    </row>
    <row r="835" spans="2:19" ht="12.75">
      <c r="B835" t="s">
        <v>11</v>
      </c>
      <c r="C835" s="18">
        <v>3301</v>
      </c>
      <c r="D835">
        <v>927</v>
      </c>
      <c r="E835">
        <v>27</v>
      </c>
      <c r="F835">
        <v>1191</v>
      </c>
      <c r="G835" s="21">
        <f aca="true" t="shared" si="361" ref="G835:G841">SUM(D835:F835)</f>
        <v>2145</v>
      </c>
      <c r="H835" s="20"/>
      <c r="I835" s="18">
        <v>162</v>
      </c>
      <c r="J835">
        <v>0</v>
      </c>
      <c r="K835">
        <v>0</v>
      </c>
      <c r="L835">
        <v>13</v>
      </c>
      <c r="M835" s="21">
        <v>13</v>
      </c>
      <c r="N835" s="20"/>
      <c r="O835" s="18">
        <f aca="true" t="shared" si="362" ref="O835:S842">C835+I835</f>
        <v>3463</v>
      </c>
      <c r="P835">
        <f t="shared" si="362"/>
        <v>927</v>
      </c>
      <c r="Q835">
        <f t="shared" si="362"/>
        <v>27</v>
      </c>
      <c r="R835">
        <f t="shared" si="362"/>
        <v>1204</v>
      </c>
      <c r="S835" s="21">
        <f t="shared" si="362"/>
        <v>2158</v>
      </c>
    </row>
    <row r="836" spans="2:19" ht="12.75">
      <c r="B836" t="s">
        <v>720</v>
      </c>
      <c r="C836" s="18">
        <v>759</v>
      </c>
      <c r="D836">
        <v>107</v>
      </c>
      <c r="E836">
        <v>2</v>
      </c>
      <c r="F836">
        <v>159</v>
      </c>
      <c r="G836" s="21">
        <f t="shared" si="361"/>
        <v>268</v>
      </c>
      <c r="H836" s="20"/>
      <c r="I836" s="18">
        <v>149</v>
      </c>
      <c r="J836">
        <v>1</v>
      </c>
      <c r="K836">
        <v>0</v>
      </c>
      <c r="L836">
        <v>0</v>
      </c>
      <c r="M836" s="21">
        <f aca="true" t="shared" si="363" ref="M836:M841">SUM(J836:L836)</f>
        <v>1</v>
      </c>
      <c r="N836" s="20"/>
      <c r="O836" s="18">
        <f t="shared" si="362"/>
        <v>908</v>
      </c>
      <c r="P836">
        <f t="shared" si="362"/>
        <v>108</v>
      </c>
      <c r="Q836">
        <f t="shared" si="362"/>
        <v>2</v>
      </c>
      <c r="R836">
        <f t="shared" si="362"/>
        <v>159</v>
      </c>
      <c r="S836" s="21">
        <f t="shared" si="362"/>
        <v>269</v>
      </c>
    </row>
    <row r="837" spans="2:19" ht="12.75">
      <c r="B837" t="s">
        <v>721</v>
      </c>
      <c r="C837" s="18">
        <v>410</v>
      </c>
      <c r="D837">
        <v>27</v>
      </c>
      <c r="E837">
        <v>1</v>
      </c>
      <c r="F837">
        <v>55</v>
      </c>
      <c r="G837" s="21">
        <f t="shared" si="361"/>
        <v>83</v>
      </c>
      <c r="H837" s="20"/>
      <c r="I837" s="18">
        <v>36</v>
      </c>
      <c r="J837">
        <v>0</v>
      </c>
      <c r="K837">
        <v>0</v>
      </c>
      <c r="L837">
        <v>0</v>
      </c>
      <c r="M837" s="21">
        <f t="shared" si="363"/>
        <v>0</v>
      </c>
      <c r="N837" s="20"/>
      <c r="O837" s="18">
        <f t="shared" si="362"/>
        <v>446</v>
      </c>
      <c r="P837">
        <f t="shared" si="362"/>
        <v>27</v>
      </c>
      <c r="Q837">
        <f t="shared" si="362"/>
        <v>1</v>
      </c>
      <c r="R837">
        <f t="shared" si="362"/>
        <v>55</v>
      </c>
      <c r="S837" s="21">
        <f t="shared" si="362"/>
        <v>83</v>
      </c>
    </row>
    <row r="838" spans="2:19" ht="12.75">
      <c r="B838" t="s">
        <v>722</v>
      </c>
      <c r="C838" s="18">
        <v>528</v>
      </c>
      <c r="D838">
        <v>84</v>
      </c>
      <c r="E838">
        <v>6</v>
      </c>
      <c r="F838">
        <v>195</v>
      </c>
      <c r="G838" s="21">
        <f t="shared" si="361"/>
        <v>285</v>
      </c>
      <c r="H838" s="20"/>
      <c r="I838" s="18">
        <v>137</v>
      </c>
      <c r="J838">
        <v>1</v>
      </c>
      <c r="K838">
        <v>0</v>
      </c>
      <c r="L838">
        <v>17</v>
      </c>
      <c r="M838" s="21">
        <f t="shared" si="363"/>
        <v>18</v>
      </c>
      <c r="N838" s="20"/>
      <c r="O838" s="18">
        <f t="shared" si="362"/>
        <v>665</v>
      </c>
      <c r="P838">
        <f t="shared" si="362"/>
        <v>85</v>
      </c>
      <c r="Q838">
        <f t="shared" si="362"/>
        <v>6</v>
      </c>
      <c r="R838">
        <f t="shared" si="362"/>
        <v>212</v>
      </c>
      <c r="S838" s="21">
        <f t="shared" si="362"/>
        <v>303</v>
      </c>
    </row>
    <row r="839" spans="2:19" ht="12.75">
      <c r="B839" t="s">
        <v>723</v>
      </c>
      <c r="C839" s="18">
        <v>210</v>
      </c>
      <c r="D839">
        <v>34</v>
      </c>
      <c r="E839">
        <v>1</v>
      </c>
      <c r="F839">
        <v>75</v>
      </c>
      <c r="G839" s="21">
        <f t="shared" si="361"/>
        <v>110</v>
      </c>
      <c r="H839" s="20"/>
      <c r="I839" s="18">
        <v>32</v>
      </c>
      <c r="J839">
        <v>0</v>
      </c>
      <c r="K839">
        <v>0</v>
      </c>
      <c r="L839">
        <v>8</v>
      </c>
      <c r="M839" s="21">
        <f t="shared" si="363"/>
        <v>8</v>
      </c>
      <c r="N839" s="20"/>
      <c r="O839" s="18">
        <f t="shared" si="362"/>
        <v>242</v>
      </c>
      <c r="P839">
        <f t="shared" si="362"/>
        <v>34</v>
      </c>
      <c r="Q839">
        <f t="shared" si="362"/>
        <v>1</v>
      </c>
      <c r="R839">
        <f t="shared" si="362"/>
        <v>83</v>
      </c>
      <c r="S839" s="21">
        <f t="shared" si="362"/>
        <v>118</v>
      </c>
    </row>
    <row r="840" spans="2:19" ht="12.75">
      <c r="B840" t="s">
        <v>724</v>
      </c>
      <c r="C840" s="18">
        <v>153</v>
      </c>
      <c r="D840">
        <v>32</v>
      </c>
      <c r="E840">
        <v>0</v>
      </c>
      <c r="F840">
        <v>35</v>
      </c>
      <c r="G840" s="21">
        <f t="shared" si="361"/>
        <v>67</v>
      </c>
      <c r="H840" s="20"/>
      <c r="I840" s="18">
        <v>0</v>
      </c>
      <c r="J840">
        <v>0</v>
      </c>
      <c r="K840">
        <v>0</v>
      </c>
      <c r="L840">
        <v>1</v>
      </c>
      <c r="M840" s="21">
        <f t="shared" si="363"/>
        <v>1</v>
      </c>
      <c r="N840" s="20"/>
      <c r="O840" s="18">
        <f t="shared" si="362"/>
        <v>153</v>
      </c>
      <c r="P840">
        <f t="shared" si="362"/>
        <v>32</v>
      </c>
      <c r="Q840">
        <f t="shared" si="362"/>
        <v>0</v>
      </c>
      <c r="R840">
        <f t="shared" si="362"/>
        <v>36</v>
      </c>
      <c r="S840" s="21">
        <f t="shared" si="362"/>
        <v>68</v>
      </c>
    </row>
    <row r="841" spans="2:19" ht="12.75">
      <c r="B841" t="s">
        <v>725</v>
      </c>
      <c r="C841" s="18">
        <v>31</v>
      </c>
      <c r="D841">
        <v>23</v>
      </c>
      <c r="E841">
        <v>0</v>
      </c>
      <c r="F841">
        <v>34</v>
      </c>
      <c r="G841" s="21">
        <f t="shared" si="361"/>
        <v>57</v>
      </c>
      <c r="H841" s="20"/>
      <c r="I841" s="18">
        <v>3</v>
      </c>
      <c r="J841">
        <v>0</v>
      </c>
      <c r="K841">
        <v>0</v>
      </c>
      <c r="L841">
        <v>2</v>
      </c>
      <c r="M841" s="21">
        <f t="shared" si="363"/>
        <v>2</v>
      </c>
      <c r="N841" s="20"/>
      <c r="O841" s="18">
        <f t="shared" si="362"/>
        <v>34</v>
      </c>
      <c r="P841">
        <f t="shared" si="362"/>
        <v>23</v>
      </c>
      <c r="Q841">
        <f t="shared" si="362"/>
        <v>0</v>
      </c>
      <c r="R841">
        <f t="shared" si="362"/>
        <v>36</v>
      </c>
      <c r="S841" s="21">
        <f t="shared" si="362"/>
        <v>59</v>
      </c>
    </row>
    <row r="842" spans="1:19" s="2" customFormat="1" ht="12.75">
      <c r="A842" s="22"/>
      <c r="B842" s="23" t="s">
        <v>25</v>
      </c>
      <c r="C842" s="24">
        <v>5392</v>
      </c>
      <c r="D842" s="25">
        <f>SUM(D835:D841)</f>
        <v>1234</v>
      </c>
      <c r="E842" s="25">
        <f>SUM(E835:E841)</f>
        <v>37</v>
      </c>
      <c r="F842" s="25">
        <f>SUM(F835:F841)</f>
        <v>1744</v>
      </c>
      <c r="G842" s="25">
        <f>SUM(G835:G841)</f>
        <v>3015</v>
      </c>
      <c r="H842" s="21"/>
      <c r="I842" s="24">
        <f>SUM(I835:I841)</f>
        <v>519</v>
      </c>
      <c r="J842" s="25">
        <v>3</v>
      </c>
      <c r="K842" s="25">
        <f>SUM(K835:K841)</f>
        <v>0</v>
      </c>
      <c r="L842" s="25">
        <f>SUM(L835:L841)</f>
        <v>41</v>
      </c>
      <c r="M842" s="25">
        <f>SUM(M835:M841)</f>
        <v>43</v>
      </c>
      <c r="N842" s="21"/>
      <c r="O842" s="24">
        <f t="shared" si="362"/>
        <v>5911</v>
      </c>
      <c r="P842" s="25">
        <f t="shared" si="362"/>
        <v>1237</v>
      </c>
      <c r="Q842" s="25">
        <f t="shared" si="362"/>
        <v>37</v>
      </c>
      <c r="R842" s="25">
        <f t="shared" si="362"/>
        <v>1785</v>
      </c>
      <c r="S842" s="25">
        <f t="shared" si="362"/>
        <v>3058</v>
      </c>
    </row>
    <row r="843" spans="1:19" ht="12.75">
      <c r="A843" s="1" t="s">
        <v>726</v>
      </c>
      <c r="C843" s="18"/>
      <c r="G843" s="21"/>
      <c r="H843" s="20"/>
      <c r="I843" s="18"/>
      <c r="M843" s="21"/>
      <c r="N843" s="20"/>
      <c r="O843" s="18"/>
      <c r="S843" s="21"/>
    </row>
    <row r="844" spans="2:19" ht="12.75">
      <c r="B844" t="s">
        <v>11</v>
      </c>
      <c r="C844" s="18">
        <v>2017</v>
      </c>
      <c r="D844">
        <v>1003</v>
      </c>
      <c r="E844">
        <v>11</v>
      </c>
      <c r="F844">
        <v>677</v>
      </c>
      <c r="G844" s="21">
        <f aca="true" t="shared" si="364" ref="G844:G852">SUM(D844:F844)</f>
        <v>1691</v>
      </c>
      <c r="H844" s="20"/>
      <c r="I844" s="18">
        <v>868</v>
      </c>
      <c r="J844">
        <v>178</v>
      </c>
      <c r="K844">
        <v>5</v>
      </c>
      <c r="L844">
        <v>155</v>
      </c>
      <c r="M844" s="21">
        <f aca="true" t="shared" si="365" ref="M844:M852">SUM(J844:L844)</f>
        <v>338</v>
      </c>
      <c r="N844" s="20"/>
      <c r="O844" s="18">
        <f aca="true" t="shared" si="366" ref="O844:O853">C844+I844</f>
        <v>2885</v>
      </c>
      <c r="P844">
        <f aca="true" t="shared" si="367" ref="P844:P853">D844+J844</f>
        <v>1181</v>
      </c>
      <c r="Q844">
        <f aca="true" t="shared" si="368" ref="Q844:Q853">E844+K844</f>
        <v>16</v>
      </c>
      <c r="R844">
        <f aca="true" t="shared" si="369" ref="R844:R853">F844+L844</f>
        <v>832</v>
      </c>
      <c r="S844" s="21">
        <f aca="true" t="shared" si="370" ref="S844:S853">G844+M844</f>
        <v>2029</v>
      </c>
    </row>
    <row r="845" spans="2:19" ht="12.75">
      <c r="B845" t="s">
        <v>727</v>
      </c>
      <c r="C845" s="18">
        <v>1121</v>
      </c>
      <c r="D845">
        <v>375</v>
      </c>
      <c r="E845">
        <v>8</v>
      </c>
      <c r="F845">
        <v>226</v>
      </c>
      <c r="G845" s="21">
        <f t="shared" si="364"/>
        <v>609</v>
      </c>
      <c r="H845" s="20"/>
      <c r="I845" s="18">
        <v>501</v>
      </c>
      <c r="J845">
        <v>76</v>
      </c>
      <c r="K845">
        <v>1</v>
      </c>
      <c r="L845">
        <v>35</v>
      </c>
      <c r="M845" s="21">
        <f t="shared" si="365"/>
        <v>112</v>
      </c>
      <c r="N845" s="20"/>
      <c r="O845" s="18">
        <f t="shared" si="366"/>
        <v>1622</v>
      </c>
      <c r="P845">
        <f t="shared" si="367"/>
        <v>451</v>
      </c>
      <c r="Q845">
        <f t="shared" si="368"/>
        <v>9</v>
      </c>
      <c r="R845">
        <f t="shared" si="369"/>
        <v>261</v>
      </c>
      <c r="S845" s="21">
        <f t="shared" si="370"/>
        <v>721</v>
      </c>
    </row>
    <row r="846" spans="2:19" ht="12.75">
      <c r="B846" t="s">
        <v>728</v>
      </c>
      <c r="C846" s="18">
        <v>1751</v>
      </c>
      <c r="D846">
        <v>1273</v>
      </c>
      <c r="E846">
        <v>19</v>
      </c>
      <c r="F846">
        <v>595</v>
      </c>
      <c r="G846" s="21">
        <f t="shared" si="364"/>
        <v>1887</v>
      </c>
      <c r="H846" s="20"/>
      <c r="I846" s="18">
        <v>2197</v>
      </c>
      <c r="J846">
        <v>617</v>
      </c>
      <c r="K846">
        <v>4</v>
      </c>
      <c r="L846">
        <v>295</v>
      </c>
      <c r="M846" s="21">
        <f t="shared" si="365"/>
        <v>916</v>
      </c>
      <c r="N846" s="20"/>
      <c r="O846" s="18">
        <f t="shared" si="366"/>
        <v>3948</v>
      </c>
      <c r="P846">
        <f t="shared" si="367"/>
        <v>1890</v>
      </c>
      <c r="Q846">
        <f t="shared" si="368"/>
        <v>23</v>
      </c>
      <c r="R846">
        <f t="shared" si="369"/>
        <v>890</v>
      </c>
      <c r="S846" s="21">
        <f t="shared" si="370"/>
        <v>2803</v>
      </c>
    </row>
    <row r="847" spans="2:19" ht="12.75">
      <c r="B847" t="s">
        <v>729</v>
      </c>
      <c r="C847" s="18">
        <v>418</v>
      </c>
      <c r="D847">
        <v>387</v>
      </c>
      <c r="E847">
        <v>10</v>
      </c>
      <c r="F847">
        <v>222</v>
      </c>
      <c r="G847" s="21">
        <f t="shared" si="364"/>
        <v>619</v>
      </c>
      <c r="H847" s="20"/>
      <c r="I847" s="18">
        <v>2172</v>
      </c>
      <c r="J847">
        <v>310</v>
      </c>
      <c r="K847">
        <v>2</v>
      </c>
      <c r="L847">
        <v>111</v>
      </c>
      <c r="M847" s="21">
        <f t="shared" si="365"/>
        <v>423</v>
      </c>
      <c r="N847" s="20"/>
      <c r="O847" s="18">
        <f t="shared" si="366"/>
        <v>2590</v>
      </c>
      <c r="P847">
        <f t="shared" si="367"/>
        <v>697</v>
      </c>
      <c r="Q847">
        <f t="shared" si="368"/>
        <v>12</v>
      </c>
      <c r="R847">
        <f t="shared" si="369"/>
        <v>333</v>
      </c>
      <c r="S847" s="21">
        <f t="shared" si="370"/>
        <v>1042</v>
      </c>
    </row>
    <row r="848" spans="2:19" ht="12.75">
      <c r="B848" t="s">
        <v>730</v>
      </c>
      <c r="C848" s="18">
        <v>439</v>
      </c>
      <c r="D848">
        <v>304</v>
      </c>
      <c r="E848">
        <v>9</v>
      </c>
      <c r="F848">
        <v>131</v>
      </c>
      <c r="G848" s="21">
        <f t="shared" si="364"/>
        <v>444</v>
      </c>
      <c r="H848" s="20"/>
      <c r="I848" s="18">
        <v>1169</v>
      </c>
      <c r="J848">
        <v>137</v>
      </c>
      <c r="K848">
        <v>1</v>
      </c>
      <c r="L848">
        <v>81</v>
      </c>
      <c r="M848" s="21">
        <f t="shared" si="365"/>
        <v>219</v>
      </c>
      <c r="N848" s="20"/>
      <c r="O848" s="18">
        <f t="shared" si="366"/>
        <v>1608</v>
      </c>
      <c r="P848">
        <f t="shared" si="367"/>
        <v>441</v>
      </c>
      <c r="Q848">
        <f t="shared" si="368"/>
        <v>10</v>
      </c>
      <c r="R848">
        <f t="shared" si="369"/>
        <v>212</v>
      </c>
      <c r="S848" s="21">
        <f t="shared" si="370"/>
        <v>663</v>
      </c>
    </row>
    <row r="849" spans="2:19" ht="12.75">
      <c r="B849" t="s">
        <v>731</v>
      </c>
      <c r="C849" s="18">
        <v>572</v>
      </c>
      <c r="D849">
        <v>443</v>
      </c>
      <c r="E849">
        <v>7</v>
      </c>
      <c r="F849">
        <v>230</v>
      </c>
      <c r="G849" s="21">
        <f t="shared" si="364"/>
        <v>680</v>
      </c>
      <c r="H849" s="20"/>
      <c r="I849" s="18">
        <v>1303</v>
      </c>
      <c r="J849">
        <v>365</v>
      </c>
      <c r="K849">
        <v>7</v>
      </c>
      <c r="L849">
        <v>123</v>
      </c>
      <c r="M849" s="21">
        <f t="shared" si="365"/>
        <v>495</v>
      </c>
      <c r="N849" s="20"/>
      <c r="O849" s="18">
        <f t="shared" si="366"/>
        <v>1875</v>
      </c>
      <c r="P849">
        <f t="shared" si="367"/>
        <v>808</v>
      </c>
      <c r="Q849">
        <f t="shared" si="368"/>
        <v>14</v>
      </c>
      <c r="R849">
        <f t="shared" si="369"/>
        <v>353</v>
      </c>
      <c r="S849" s="21">
        <f t="shared" si="370"/>
        <v>1175</v>
      </c>
    </row>
    <row r="850" spans="2:19" ht="12.75">
      <c r="B850" t="s">
        <v>732</v>
      </c>
      <c r="C850" s="18">
        <v>655</v>
      </c>
      <c r="D850">
        <v>235</v>
      </c>
      <c r="E850">
        <v>2</v>
      </c>
      <c r="F850">
        <v>118</v>
      </c>
      <c r="G850" s="21">
        <f t="shared" si="364"/>
        <v>355</v>
      </c>
      <c r="H850" s="20"/>
      <c r="I850" s="18">
        <v>541</v>
      </c>
      <c r="J850">
        <v>45</v>
      </c>
      <c r="K850">
        <v>1</v>
      </c>
      <c r="L850">
        <v>32</v>
      </c>
      <c r="M850" s="21">
        <f t="shared" si="365"/>
        <v>78</v>
      </c>
      <c r="N850" s="20"/>
      <c r="O850" s="18">
        <f t="shared" si="366"/>
        <v>1196</v>
      </c>
      <c r="P850">
        <f t="shared" si="367"/>
        <v>280</v>
      </c>
      <c r="Q850">
        <f t="shared" si="368"/>
        <v>3</v>
      </c>
      <c r="R850">
        <f t="shared" si="369"/>
        <v>150</v>
      </c>
      <c r="S850" s="21">
        <f t="shared" si="370"/>
        <v>433</v>
      </c>
    </row>
    <row r="851" spans="2:19" ht="12.75">
      <c r="B851" t="s">
        <v>733</v>
      </c>
      <c r="C851" s="18">
        <v>92</v>
      </c>
      <c r="D851">
        <v>68</v>
      </c>
      <c r="E851">
        <v>0</v>
      </c>
      <c r="F851">
        <v>44</v>
      </c>
      <c r="G851" s="21">
        <f t="shared" si="364"/>
        <v>112</v>
      </c>
      <c r="H851" s="20"/>
      <c r="I851" s="18">
        <v>251</v>
      </c>
      <c r="J851">
        <v>136</v>
      </c>
      <c r="K851">
        <v>3</v>
      </c>
      <c r="L851">
        <v>61</v>
      </c>
      <c r="M851" s="21">
        <f t="shared" si="365"/>
        <v>200</v>
      </c>
      <c r="N851" s="20"/>
      <c r="O851" s="18">
        <f t="shared" si="366"/>
        <v>343</v>
      </c>
      <c r="P851">
        <f t="shared" si="367"/>
        <v>204</v>
      </c>
      <c r="Q851">
        <f t="shared" si="368"/>
        <v>3</v>
      </c>
      <c r="R851">
        <f t="shared" si="369"/>
        <v>105</v>
      </c>
      <c r="S851" s="21">
        <f t="shared" si="370"/>
        <v>312</v>
      </c>
    </row>
    <row r="852" spans="2:19" ht="12.75">
      <c r="B852" t="s">
        <v>734</v>
      </c>
      <c r="C852" s="18">
        <v>296</v>
      </c>
      <c r="D852">
        <v>102</v>
      </c>
      <c r="E852">
        <v>0</v>
      </c>
      <c r="F852">
        <v>59</v>
      </c>
      <c r="G852" s="21">
        <f t="shared" si="364"/>
        <v>161</v>
      </c>
      <c r="H852" s="20"/>
      <c r="I852" s="18">
        <v>330</v>
      </c>
      <c r="J852">
        <v>75</v>
      </c>
      <c r="K852">
        <v>1</v>
      </c>
      <c r="L852">
        <v>65</v>
      </c>
      <c r="M852" s="21">
        <f t="shared" si="365"/>
        <v>141</v>
      </c>
      <c r="N852" s="20"/>
      <c r="O852" s="18">
        <f t="shared" si="366"/>
        <v>626</v>
      </c>
      <c r="P852">
        <f t="shared" si="367"/>
        <v>177</v>
      </c>
      <c r="Q852">
        <f t="shared" si="368"/>
        <v>1</v>
      </c>
      <c r="R852">
        <f t="shared" si="369"/>
        <v>124</v>
      </c>
      <c r="S852" s="21">
        <f t="shared" si="370"/>
        <v>302</v>
      </c>
    </row>
    <row r="853" spans="1:19" s="2" customFormat="1" ht="12.75">
      <c r="A853" s="22"/>
      <c r="B853" s="23" t="s">
        <v>25</v>
      </c>
      <c r="C853" s="24">
        <v>7361</v>
      </c>
      <c r="D853" s="25">
        <f>SUM(D844:D852)</f>
        <v>4190</v>
      </c>
      <c r="E853" s="25">
        <f>SUM(E844:E852)</f>
        <v>66</v>
      </c>
      <c r="F853" s="25">
        <f>SUM(F844:F852)</f>
        <v>2302</v>
      </c>
      <c r="G853" s="25">
        <f>SUM(G844:G852)</f>
        <v>6558</v>
      </c>
      <c r="H853" s="21"/>
      <c r="I853" s="24">
        <f>SUM(I844:I852)</f>
        <v>9332</v>
      </c>
      <c r="J853" s="25">
        <f>SUM(J844:J852)</f>
        <v>1939</v>
      </c>
      <c r="K853" s="25">
        <f>SUM(K844:K852)</f>
        <v>25</v>
      </c>
      <c r="L853" s="25">
        <f>SUM(L844:L852)</f>
        <v>958</v>
      </c>
      <c r="M853" s="25">
        <f>SUM(M844:M852)</f>
        <v>2922</v>
      </c>
      <c r="N853" s="21"/>
      <c r="O853" s="24">
        <f t="shared" si="366"/>
        <v>16693</v>
      </c>
      <c r="P853" s="25">
        <f t="shared" si="367"/>
        <v>6129</v>
      </c>
      <c r="Q853" s="25">
        <f t="shared" si="368"/>
        <v>91</v>
      </c>
      <c r="R853" s="25">
        <f t="shared" si="369"/>
        <v>3260</v>
      </c>
      <c r="S853" s="25">
        <f t="shared" si="370"/>
        <v>9480</v>
      </c>
    </row>
    <row r="854" spans="1:19" ht="12.75">
      <c r="A854" s="1" t="s">
        <v>735</v>
      </c>
      <c r="C854" s="18"/>
      <c r="G854" s="21"/>
      <c r="H854" s="20"/>
      <c r="I854" s="18"/>
      <c r="M854" s="21"/>
      <c r="N854" s="20"/>
      <c r="O854" s="18"/>
      <c r="S854" s="21"/>
    </row>
    <row r="855" spans="2:19" ht="12.75">
      <c r="B855" t="s">
        <v>11</v>
      </c>
      <c r="C855" s="18">
        <v>12004</v>
      </c>
      <c r="D855">
        <v>3604</v>
      </c>
      <c r="E855">
        <v>118</v>
      </c>
      <c r="F855">
        <v>3271</v>
      </c>
      <c r="G855" s="21">
        <f aca="true" t="shared" si="371" ref="G855:G871">SUM(D855:F855)</f>
        <v>6993</v>
      </c>
      <c r="H855" s="20"/>
      <c r="I855" s="18">
        <v>4202</v>
      </c>
      <c r="J855">
        <v>642</v>
      </c>
      <c r="K855">
        <v>7</v>
      </c>
      <c r="L855">
        <v>828</v>
      </c>
      <c r="M855" s="21">
        <f aca="true" t="shared" si="372" ref="M855:M871">SUM(J855:L855)</f>
        <v>1477</v>
      </c>
      <c r="N855" s="20"/>
      <c r="O855" s="18">
        <f aca="true" t="shared" si="373" ref="O855:O872">C855+I855</f>
        <v>16206</v>
      </c>
      <c r="P855">
        <f aca="true" t="shared" si="374" ref="P855:P872">D855+J855</f>
        <v>4246</v>
      </c>
      <c r="Q855">
        <f aca="true" t="shared" si="375" ref="Q855:Q872">E855+K855</f>
        <v>125</v>
      </c>
      <c r="R855">
        <f aca="true" t="shared" si="376" ref="R855:R872">F855+L855</f>
        <v>4099</v>
      </c>
      <c r="S855" s="21">
        <f aca="true" t="shared" si="377" ref="S855:S872">G855+M855</f>
        <v>8470</v>
      </c>
    </row>
    <row r="856" spans="2:19" ht="12.75">
      <c r="B856" t="s">
        <v>736</v>
      </c>
      <c r="C856" s="18">
        <v>618</v>
      </c>
      <c r="D856">
        <v>334</v>
      </c>
      <c r="E856">
        <v>6</v>
      </c>
      <c r="F856">
        <v>193</v>
      </c>
      <c r="G856" s="21">
        <f t="shared" si="371"/>
        <v>533</v>
      </c>
      <c r="H856" s="20"/>
      <c r="I856" s="18">
        <v>838</v>
      </c>
      <c r="J856">
        <v>259</v>
      </c>
      <c r="K856">
        <v>1</v>
      </c>
      <c r="L856">
        <v>83</v>
      </c>
      <c r="M856" s="21">
        <f t="shared" si="372"/>
        <v>343</v>
      </c>
      <c r="N856" s="20"/>
      <c r="O856" s="18">
        <f t="shared" si="373"/>
        <v>1456</v>
      </c>
      <c r="P856">
        <f t="shared" si="374"/>
        <v>593</v>
      </c>
      <c r="Q856">
        <f t="shared" si="375"/>
        <v>7</v>
      </c>
      <c r="R856">
        <f t="shared" si="376"/>
        <v>276</v>
      </c>
      <c r="S856" s="21">
        <f t="shared" si="377"/>
        <v>876</v>
      </c>
    </row>
    <row r="857" spans="2:19" ht="12.75">
      <c r="B857" t="s">
        <v>737</v>
      </c>
      <c r="C857" s="18">
        <v>924</v>
      </c>
      <c r="D857">
        <v>435</v>
      </c>
      <c r="E857">
        <v>12</v>
      </c>
      <c r="F857">
        <v>320</v>
      </c>
      <c r="G857" s="21">
        <f t="shared" si="371"/>
        <v>767</v>
      </c>
      <c r="H857" s="20"/>
      <c r="I857" s="18">
        <v>2253</v>
      </c>
      <c r="J857">
        <v>387</v>
      </c>
      <c r="K857">
        <v>7</v>
      </c>
      <c r="L857">
        <v>302</v>
      </c>
      <c r="M857" s="21">
        <f t="shared" si="372"/>
        <v>696</v>
      </c>
      <c r="N857" s="20"/>
      <c r="O857" s="18">
        <f t="shared" si="373"/>
        <v>3177</v>
      </c>
      <c r="P857">
        <f t="shared" si="374"/>
        <v>822</v>
      </c>
      <c r="Q857">
        <f t="shared" si="375"/>
        <v>19</v>
      </c>
      <c r="R857">
        <f t="shared" si="376"/>
        <v>622</v>
      </c>
      <c r="S857" s="21">
        <f t="shared" si="377"/>
        <v>1463</v>
      </c>
    </row>
    <row r="858" spans="2:19" ht="12.75">
      <c r="B858" t="s">
        <v>738</v>
      </c>
      <c r="C858" s="18">
        <v>817</v>
      </c>
      <c r="D858">
        <v>413</v>
      </c>
      <c r="E858">
        <v>2</v>
      </c>
      <c r="F858">
        <v>271</v>
      </c>
      <c r="G858" s="21">
        <f t="shared" si="371"/>
        <v>686</v>
      </c>
      <c r="H858" s="20"/>
      <c r="I858" s="18">
        <v>1186</v>
      </c>
      <c r="J858">
        <v>274</v>
      </c>
      <c r="K858">
        <v>2</v>
      </c>
      <c r="L858">
        <v>211</v>
      </c>
      <c r="M858" s="21">
        <f t="shared" si="372"/>
        <v>487</v>
      </c>
      <c r="N858" s="20"/>
      <c r="O858" s="18">
        <f t="shared" si="373"/>
        <v>2003</v>
      </c>
      <c r="P858">
        <f t="shared" si="374"/>
        <v>687</v>
      </c>
      <c r="Q858">
        <f t="shared" si="375"/>
        <v>4</v>
      </c>
      <c r="R858">
        <f t="shared" si="376"/>
        <v>482</v>
      </c>
      <c r="S858" s="21">
        <f t="shared" si="377"/>
        <v>1173</v>
      </c>
    </row>
    <row r="859" spans="2:19" ht="12.75">
      <c r="B859" t="s">
        <v>739</v>
      </c>
      <c r="C859" s="18">
        <v>332</v>
      </c>
      <c r="D859">
        <v>246</v>
      </c>
      <c r="E859">
        <v>3</v>
      </c>
      <c r="F859">
        <v>111</v>
      </c>
      <c r="G859" s="21">
        <f t="shared" si="371"/>
        <v>360</v>
      </c>
      <c r="H859" s="20"/>
      <c r="I859" s="18">
        <v>1469</v>
      </c>
      <c r="J859">
        <v>425</v>
      </c>
      <c r="K859">
        <v>4</v>
      </c>
      <c r="L859">
        <v>180</v>
      </c>
      <c r="M859" s="21">
        <f t="shared" si="372"/>
        <v>609</v>
      </c>
      <c r="N859" s="20"/>
      <c r="O859" s="18">
        <f t="shared" si="373"/>
        <v>1801</v>
      </c>
      <c r="P859">
        <f t="shared" si="374"/>
        <v>671</v>
      </c>
      <c r="Q859">
        <f t="shared" si="375"/>
        <v>7</v>
      </c>
      <c r="R859">
        <f t="shared" si="376"/>
        <v>291</v>
      </c>
      <c r="S859" s="21">
        <f t="shared" si="377"/>
        <v>969</v>
      </c>
    </row>
    <row r="860" spans="2:19" ht="12.75">
      <c r="B860" t="s">
        <v>740</v>
      </c>
      <c r="C860" s="18">
        <v>455</v>
      </c>
      <c r="D860">
        <v>118</v>
      </c>
      <c r="E860">
        <v>4</v>
      </c>
      <c r="F860">
        <v>71</v>
      </c>
      <c r="G860" s="21">
        <f t="shared" si="371"/>
        <v>193</v>
      </c>
      <c r="H860" s="20"/>
      <c r="I860" s="18">
        <v>676</v>
      </c>
      <c r="J860">
        <v>134</v>
      </c>
      <c r="K860">
        <v>3</v>
      </c>
      <c r="L860">
        <v>40</v>
      </c>
      <c r="M860" s="21">
        <f t="shared" si="372"/>
        <v>177</v>
      </c>
      <c r="N860" s="20"/>
      <c r="O860" s="18">
        <f t="shared" si="373"/>
        <v>1131</v>
      </c>
      <c r="P860">
        <f t="shared" si="374"/>
        <v>252</v>
      </c>
      <c r="Q860">
        <f t="shared" si="375"/>
        <v>7</v>
      </c>
      <c r="R860">
        <f t="shared" si="376"/>
        <v>111</v>
      </c>
      <c r="S860" s="21">
        <f t="shared" si="377"/>
        <v>370</v>
      </c>
    </row>
    <row r="861" spans="2:19" ht="12.75">
      <c r="B861" t="s">
        <v>741</v>
      </c>
      <c r="C861" s="18">
        <v>645</v>
      </c>
      <c r="D861">
        <v>338</v>
      </c>
      <c r="E861">
        <v>11</v>
      </c>
      <c r="F861">
        <v>168</v>
      </c>
      <c r="G861" s="21">
        <f t="shared" si="371"/>
        <v>517</v>
      </c>
      <c r="H861" s="20"/>
      <c r="I861" s="18">
        <v>2585</v>
      </c>
      <c r="J861">
        <v>418</v>
      </c>
      <c r="K861">
        <v>3</v>
      </c>
      <c r="L861">
        <v>270</v>
      </c>
      <c r="M861" s="21">
        <f t="shared" si="372"/>
        <v>691</v>
      </c>
      <c r="N861" s="20"/>
      <c r="O861" s="18">
        <f t="shared" si="373"/>
        <v>3230</v>
      </c>
      <c r="P861">
        <f t="shared" si="374"/>
        <v>756</v>
      </c>
      <c r="Q861">
        <f t="shared" si="375"/>
        <v>14</v>
      </c>
      <c r="R861">
        <f t="shared" si="376"/>
        <v>438</v>
      </c>
      <c r="S861" s="21">
        <f t="shared" si="377"/>
        <v>1208</v>
      </c>
    </row>
    <row r="862" spans="2:19" ht="12.75">
      <c r="B862" t="s">
        <v>742</v>
      </c>
      <c r="C862" s="18">
        <v>499</v>
      </c>
      <c r="D862">
        <v>242</v>
      </c>
      <c r="E862">
        <v>2</v>
      </c>
      <c r="F862">
        <v>153</v>
      </c>
      <c r="G862" s="21">
        <f t="shared" si="371"/>
        <v>397</v>
      </c>
      <c r="H862" s="20"/>
      <c r="I862" s="18">
        <v>925</v>
      </c>
      <c r="J862">
        <v>238</v>
      </c>
      <c r="K862">
        <v>5</v>
      </c>
      <c r="L862">
        <v>132</v>
      </c>
      <c r="M862" s="21">
        <f t="shared" si="372"/>
        <v>375</v>
      </c>
      <c r="N862" s="20"/>
      <c r="O862" s="18">
        <f t="shared" si="373"/>
        <v>1424</v>
      </c>
      <c r="P862">
        <f t="shared" si="374"/>
        <v>480</v>
      </c>
      <c r="Q862">
        <f t="shared" si="375"/>
        <v>7</v>
      </c>
      <c r="R862">
        <f t="shared" si="376"/>
        <v>285</v>
      </c>
      <c r="S862" s="21">
        <f t="shared" si="377"/>
        <v>772</v>
      </c>
    </row>
    <row r="863" spans="2:19" ht="12.75">
      <c r="B863" t="s">
        <v>743</v>
      </c>
      <c r="C863" s="18">
        <v>999</v>
      </c>
      <c r="D863">
        <v>634</v>
      </c>
      <c r="E863">
        <v>10</v>
      </c>
      <c r="F863">
        <v>354</v>
      </c>
      <c r="G863" s="21">
        <f t="shared" si="371"/>
        <v>998</v>
      </c>
      <c r="H863" s="20"/>
      <c r="I863" s="18">
        <v>1704</v>
      </c>
      <c r="J863">
        <v>515</v>
      </c>
      <c r="K863">
        <v>4</v>
      </c>
      <c r="L863">
        <v>201</v>
      </c>
      <c r="M863" s="21">
        <f t="shared" si="372"/>
        <v>720</v>
      </c>
      <c r="N863" s="20"/>
      <c r="O863" s="18">
        <f t="shared" si="373"/>
        <v>2703</v>
      </c>
      <c r="P863">
        <f t="shared" si="374"/>
        <v>1149</v>
      </c>
      <c r="Q863">
        <f t="shared" si="375"/>
        <v>14</v>
      </c>
      <c r="R863">
        <f t="shared" si="376"/>
        <v>555</v>
      </c>
      <c r="S863" s="21">
        <f t="shared" si="377"/>
        <v>1718</v>
      </c>
    </row>
    <row r="864" spans="2:19" ht="12.75">
      <c r="B864" t="s">
        <v>744</v>
      </c>
      <c r="C864" s="18">
        <v>1669</v>
      </c>
      <c r="D864">
        <v>570</v>
      </c>
      <c r="E864">
        <v>26</v>
      </c>
      <c r="F864">
        <v>464</v>
      </c>
      <c r="G864" s="21">
        <f t="shared" si="371"/>
        <v>1060</v>
      </c>
      <c r="H864" s="20"/>
      <c r="I864" s="18">
        <v>2753</v>
      </c>
      <c r="J864">
        <v>318</v>
      </c>
      <c r="K864">
        <v>1</v>
      </c>
      <c r="L864">
        <v>228</v>
      </c>
      <c r="M864" s="21">
        <f t="shared" si="372"/>
        <v>547</v>
      </c>
      <c r="N864" s="20"/>
      <c r="O864" s="18">
        <f t="shared" si="373"/>
        <v>4422</v>
      </c>
      <c r="P864">
        <f t="shared" si="374"/>
        <v>888</v>
      </c>
      <c r="Q864">
        <f t="shared" si="375"/>
        <v>27</v>
      </c>
      <c r="R864">
        <f t="shared" si="376"/>
        <v>692</v>
      </c>
      <c r="S864" s="21">
        <f t="shared" si="377"/>
        <v>1607</v>
      </c>
    </row>
    <row r="865" spans="2:19" ht="12.75">
      <c r="B865" t="s">
        <v>745</v>
      </c>
      <c r="C865" s="18">
        <v>862</v>
      </c>
      <c r="D865">
        <v>317</v>
      </c>
      <c r="E865">
        <v>7</v>
      </c>
      <c r="F865">
        <v>265</v>
      </c>
      <c r="G865" s="21">
        <f t="shared" si="371"/>
        <v>589</v>
      </c>
      <c r="H865" s="20"/>
      <c r="I865" s="18">
        <v>4447</v>
      </c>
      <c r="J865">
        <v>622</v>
      </c>
      <c r="K865">
        <v>8</v>
      </c>
      <c r="L865">
        <v>576</v>
      </c>
      <c r="M865" s="21">
        <f t="shared" si="372"/>
        <v>1206</v>
      </c>
      <c r="N865" s="20"/>
      <c r="O865" s="18">
        <f t="shared" si="373"/>
        <v>5309</v>
      </c>
      <c r="P865">
        <f t="shared" si="374"/>
        <v>939</v>
      </c>
      <c r="Q865">
        <f t="shared" si="375"/>
        <v>15</v>
      </c>
      <c r="R865">
        <f t="shared" si="376"/>
        <v>841</v>
      </c>
      <c r="S865" s="21">
        <f t="shared" si="377"/>
        <v>1795</v>
      </c>
    </row>
    <row r="866" spans="2:19" ht="12.75">
      <c r="B866" t="s">
        <v>746</v>
      </c>
      <c r="C866" s="18">
        <v>853</v>
      </c>
      <c r="D866">
        <v>505</v>
      </c>
      <c r="E866">
        <v>11</v>
      </c>
      <c r="F866">
        <v>309</v>
      </c>
      <c r="G866" s="21">
        <f t="shared" si="371"/>
        <v>825</v>
      </c>
      <c r="H866" s="20"/>
      <c r="I866" s="18">
        <v>2164</v>
      </c>
      <c r="J866">
        <v>352</v>
      </c>
      <c r="K866">
        <v>4</v>
      </c>
      <c r="L866">
        <v>190</v>
      </c>
      <c r="M866" s="21">
        <f t="shared" si="372"/>
        <v>546</v>
      </c>
      <c r="N866" s="20"/>
      <c r="O866" s="18">
        <f t="shared" si="373"/>
        <v>3017</v>
      </c>
      <c r="P866">
        <f t="shared" si="374"/>
        <v>857</v>
      </c>
      <c r="Q866">
        <f t="shared" si="375"/>
        <v>15</v>
      </c>
      <c r="R866">
        <f t="shared" si="376"/>
        <v>499</v>
      </c>
      <c r="S866" s="21">
        <f t="shared" si="377"/>
        <v>1371</v>
      </c>
    </row>
    <row r="867" spans="2:19" ht="12.75">
      <c r="B867" t="s">
        <v>747</v>
      </c>
      <c r="C867" s="18">
        <v>309</v>
      </c>
      <c r="D867">
        <v>131</v>
      </c>
      <c r="E867">
        <v>3</v>
      </c>
      <c r="F867">
        <v>40</v>
      </c>
      <c r="G867" s="21">
        <f t="shared" si="371"/>
        <v>174</v>
      </c>
      <c r="H867" s="20"/>
      <c r="I867" s="18">
        <v>1915</v>
      </c>
      <c r="J867">
        <v>102</v>
      </c>
      <c r="K867">
        <v>0</v>
      </c>
      <c r="L867">
        <v>33</v>
      </c>
      <c r="M867" s="21">
        <f t="shared" si="372"/>
        <v>135</v>
      </c>
      <c r="N867" s="20"/>
      <c r="O867" s="18">
        <f t="shared" si="373"/>
        <v>2224</v>
      </c>
      <c r="P867">
        <f t="shared" si="374"/>
        <v>233</v>
      </c>
      <c r="Q867">
        <f t="shared" si="375"/>
        <v>3</v>
      </c>
      <c r="R867">
        <f t="shared" si="376"/>
        <v>73</v>
      </c>
      <c r="S867" s="21">
        <f t="shared" si="377"/>
        <v>309</v>
      </c>
    </row>
    <row r="868" spans="2:19" ht="12.75">
      <c r="B868" t="s">
        <v>189</v>
      </c>
      <c r="C868" s="18">
        <v>377</v>
      </c>
      <c r="D868">
        <v>54</v>
      </c>
      <c r="E868">
        <v>2</v>
      </c>
      <c r="F868">
        <v>52</v>
      </c>
      <c r="G868" s="21">
        <f t="shared" si="371"/>
        <v>108</v>
      </c>
      <c r="H868" s="20"/>
      <c r="I868" s="18">
        <v>552</v>
      </c>
      <c r="J868">
        <v>101</v>
      </c>
      <c r="K868">
        <v>1</v>
      </c>
      <c r="L868">
        <v>62</v>
      </c>
      <c r="M868" s="21">
        <f t="shared" si="372"/>
        <v>164</v>
      </c>
      <c r="N868" s="20"/>
      <c r="O868" s="18">
        <f t="shared" si="373"/>
        <v>929</v>
      </c>
      <c r="P868">
        <f t="shared" si="374"/>
        <v>155</v>
      </c>
      <c r="Q868">
        <f t="shared" si="375"/>
        <v>3</v>
      </c>
      <c r="R868">
        <f t="shared" si="376"/>
        <v>114</v>
      </c>
      <c r="S868" s="21">
        <f t="shared" si="377"/>
        <v>272</v>
      </c>
    </row>
    <row r="869" spans="2:19" ht="12.75">
      <c r="B869" t="s">
        <v>748</v>
      </c>
      <c r="C869" s="18">
        <v>79</v>
      </c>
      <c r="D869">
        <v>53</v>
      </c>
      <c r="E869">
        <v>1</v>
      </c>
      <c r="F869">
        <v>17</v>
      </c>
      <c r="G869" s="21">
        <f t="shared" si="371"/>
        <v>71</v>
      </c>
      <c r="H869" s="20"/>
      <c r="I869" s="18">
        <v>290</v>
      </c>
      <c r="J869">
        <v>64</v>
      </c>
      <c r="K869">
        <v>0</v>
      </c>
      <c r="L869">
        <v>24</v>
      </c>
      <c r="M869" s="21">
        <f t="shared" si="372"/>
        <v>88</v>
      </c>
      <c r="N869" s="20"/>
      <c r="O869" s="18">
        <f t="shared" si="373"/>
        <v>369</v>
      </c>
      <c r="P869">
        <f t="shared" si="374"/>
        <v>117</v>
      </c>
      <c r="Q869">
        <f t="shared" si="375"/>
        <v>1</v>
      </c>
      <c r="R869">
        <f t="shared" si="376"/>
        <v>41</v>
      </c>
      <c r="S869" s="21">
        <f t="shared" si="377"/>
        <v>159</v>
      </c>
    </row>
    <row r="870" spans="2:19" ht="12.75">
      <c r="B870" t="s">
        <v>749</v>
      </c>
      <c r="C870" s="18">
        <v>155</v>
      </c>
      <c r="D870">
        <v>46</v>
      </c>
      <c r="E870">
        <v>3</v>
      </c>
      <c r="F870">
        <v>26</v>
      </c>
      <c r="G870" s="21">
        <f t="shared" si="371"/>
        <v>75</v>
      </c>
      <c r="H870" s="20"/>
      <c r="I870" s="18">
        <v>668</v>
      </c>
      <c r="J870">
        <v>48</v>
      </c>
      <c r="K870">
        <v>1</v>
      </c>
      <c r="L870">
        <v>18</v>
      </c>
      <c r="M870" s="21">
        <f t="shared" si="372"/>
        <v>67</v>
      </c>
      <c r="N870" s="20"/>
      <c r="O870" s="18">
        <f t="shared" si="373"/>
        <v>823</v>
      </c>
      <c r="P870">
        <f t="shared" si="374"/>
        <v>94</v>
      </c>
      <c r="Q870">
        <f t="shared" si="375"/>
        <v>4</v>
      </c>
      <c r="R870">
        <f t="shared" si="376"/>
        <v>44</v>
      </c>
      <c r="S870" s="21">
        <f t="shared" si="377"/>
        <v>142</v>
      </c>
    </row>
    <row r="871" spans="2:19" ht="12.75">
      <c r="B871" t="s">
        <v>750</v>
      </c>
      <c r="C871" s="18">
        <v>239</v>
      </c>
      <c r="D871">
        <v>69</v>
      </c>
      <c r="E871">
        <v>0</v>
      </c>
      <c r="F871">
        <v>34</v>
      </c>
      <c r="G871" s="21">
        <f t="shared" si="371"/>
        <v>103</v>
      </c>
      <c r="H871" s="20"/>
      <c r="I871" s="18">
        <v>979</v>
      </c>
      <c r="J871">
        <v>165</v>
      </c>
      <c r="K871">
        <v>1</v>
      </c>
      <c r="L871">
        <v>72</v>
      </c>
      <c r="M871" s="21">
        <f t="shared" si="372"/>
        <v>238</v>
      </c>
      <c r="N871" s="20"/>
      <c r="O871" s="18">
        <f t="shared" si="373"/>
        <v>1218</v>
      </c>
      <c r="P871">
        <f t="shared" si="374"/>
        <v>234</v>
      </c>
      <c r="Q871">
        <f t="shared" si="375"/>
        <v>1</v>
      </c>
      <c r="R871">
        <f t="shared" si="376"/>
        <v>106</v>
      </c>
      <c r="S871" s="21">
        <f t="shared" si="377"/>
        <v>341</v>
      </c>
    </row>
    <row r="872" spans="1:19" s="2" customFormat="1" ht="12.75">
      <c r="A872" s="22"/>
      <c r="B872" s="23" t="s">
        <v>25</v>
      </c>
      <c r="C872" s="24">
        <v>21836</v>
      </c>
      <c r="D872" s="25">
        <f>SUM(D855:D871)</f>
        <v>8109</v>
      </c>
      <c r="E872" s="25">
        <f>SUM(E855:E871)</f>
        <v>221</v>
      </c>
      <c r="F872" s="25">
        <f>SUM(F855:F871)</f>
        <v>6119</v>
      </c>
      <c r="G872" s="25">
        <f>SUM(G855:G871)</f>
        <v>14449</v>
      </c>
      <c r="H872" s="21"/>
      <c r="I872" s="24">
        <f>SUM(I855:I871)</f>
        <v>29606</v>
      </c>
      <c r="J872" s="25">
        <f>SUM(J855:J871)</f>
        <v>5064</v>
      </c>
      <c r="K872" s="25">
        <f>SUM(K855:K871)</f>
        <v>52</v>
      </c>
      <c r="L872" s="25">
        <f>SUM(L855:L871)</f>
        <v>3450</v>
      </c>
      <c r="M872" s="25">
        <f>SUM(M855:M871)</f>
        <v>8566</v>
      </c>
      <c r="N872" s="21"/>
      <c r="O872" s="24">
        <f t="shared" si="373"/>
        <v>51442</v>
      </c>
      <c r="P872" s="25">
        <f t="shared" si="374"/>
        <v>13173</v>
      </c>
      <c r="Q872" s="25">
        <f t="shared" si="375"/>
        <v>273</v>
      </c>
      <c r="R872" s="25">
        <f t="shared" si="376"/>
        <v>9569</v>
      </c>
      <c r="S872" s="25">
        <f t="shared" si="377"/>
        <v>23015</v>
      </c>
    </row>
    <row r="873" spans="1:19" ht="12.75">
      <c r="A873" s="1" t="s">
        <v>751</v>
      </c>
      <c r="C873" s="18"/>
      <c r="G873" s="21"/>
      <c r="H873" s="20"/>
      <c r="I873" s="18"/>
      <c r="M873" s="21"/>
      <c r="N873" s="20"/>
      <c r="O873" s="18"/>
      <c r="S873" s="21"/>
    </row>
    <row r="874" spans="2:19" ht="12.75">
      <c r="B874" t="s">
        <v>11</v>
      </c>
      <c r="C874" s="18">
        <v>7097</v>
      </c>
      <c r="D874">
        <v>3188</v>
      </c>
      <c r="E874">
        <v>33</v>
      </c>
      <c r="F874">
        <v>1896</v>
      </c>
      <c r="G874" s="21">
        <f aca="true" t="shared" si="378" ref="G874:G882">SUM(D874:F874)</f>
        <v>5117</v>
      </c>
      <c r="H874" s="20"/>
      <c r="I874" s="18">
        <v>3170</v>
      </c>
      <c r="J874">
        <v>472</v>
      </c>
      <c r="K874">
        <v>16</v>
      </c>
      <c r="L874">
        <v>268</v>
      </c>
      <c r="M874" s="21">
        <f aca="true" t="shared" si="379" ref="M874:M882">SUM(J874:L874)</f>
        <v>756</v>
      </c>
      <c r="N874" s="20"/>
      <c r="O874" s="18">
        <f aca="true" t="shared" si="380" ref="O874:O883">C874+I874</f>
        <v>10267</v>
      </c>
      <c r="P874">
        <f aca="true" t="shared" si="381" ref="P874:P883">D874+J874</f>
        <v>3660</v>
      </c>
      <c r="Q874">
        <f aca="true" t="shared" si="382" ref="Q874:Q883">E874+K874</f>
        <v>49</v>
      </c>
      <c r="R874">
        <f aca="true" t="shared" si="383" ref="R874:R883">F874+L874</f>
        <v>2164</v>
      </c>
      <c r="S874" s="21">
        <f aca="true" t="shared" si="384" ref="S874:S883">G874+M874</f>
        <v>5873</v>
      </c>
    </row>
    <row r="875" spans="2:19" ht="12.75">
      <c r="B875" t="s">
        <v>752</v>
      </c>
      <c r="C875" s="18">
        <v>2225</v>
      </c>
      <c r="D875">
        <v>489</v>
      </c>
      <c r="E875">
        <v>10</v>
      </c>
      <c r="F875">
        <v>313</v>
      </c>
      <c r="G875" s="21">
        <f t="shared" si="378"/>
        <v>812</v>
      </c>
      <c r="H875" s="20"/>
      <c r="I875" s="18">
        <v>210</v>
      </c>
      <c r="J875">
        <v>35</v>
      </c>
      <c r="K875">
        <v>1</v>
      </c>
      <c r="L875">
        <v>32</v>
      </c>
      <c r="M875" s="21">
        <f t="shared" si="379"/>
        <v>68</v>
      </c>
      <c r="N875" s="20"/>
      <c r="O875" s="18">
        <f t="shared" si="380"/>
        <v>2435</v>
      </c>
      <c r="P875">
        <f t="shared" si="381"/>
        <v>524</v>
      </c>
      <c r="Q875">
        <f t="shared" si="382"/>
        <v>11</v>
      </c>
      <c r="R875">
        <f t="shared" si="383"/>
        <v>345</v>
      </c>
      <c r="S875" s="21">
        <f t="shared" si="384"/>
        <v>880</v>
      </c>
    </row>
    <row r="876" spans="2:19" ht="12.75">
      <c r="B876" t="s">
        <v>753</v>
      </c>
      <c r="C876" s="18">
        <v>7039</v>
      </c>
      <c r="D876">
        <v>2279</v>
      </c>
      <c r="E876">
        <v>32</v>
      </c>
      <c r="F876">
        <v>1318</v>
      </c>
      <c r="G876" s="21">
        <f t="shared" si="378"/>
        <v>3629</v>
      </c>
      <c r="H876" s="20"/>
      <c r="I876" s="18">
        <v>1104</v>
      </c>
      <c r="J876">
        <v>248</v>
      </c>
      <c r="K876">
        <v>5</v>
      </c>
      <c r="L876">
        <v>140</v>
      </c>
      <c r="M876" s="21">
        <f t="shared" si="379"/>
        <v>393</v>
      </c>
      <c r="N876" s="20"/>
      <c r="O876" s="18">
        <f t="shared" si="380"/>
        <v>8143</v>
      </c>
      <c r="P876">
        <f t="shared" si="381"/>
        <v>2527</v>
      </c>
      <c r="Q876">
        <f t="shared" si="382"/>
        <v>37</v>
      </c>
      <c r="R876">
        <f t="shared" si="383"/>
        <v>1458</v>
      </c>
      <c r="S876" s="21">
        <f t="shared" si="384"/>
        <v>4022</v>
      </c>
    </row>
    <row r="877" spans="2:19" ht="12.75">
      <c r="B877" t="s">
        <v>754</v>
      </c>
      <c r="C877" s="18">
        <v>1581</v>
      </c>
      <c r="D877">
        <v>822</v>
      </c>
      <c r="E877">
        <v>11</v>
      </c>
      <c r="F877">
        <v>440</v>
      </c>
      <c r="G877" s="21">
        <f t="shared" si="378"/>
        <v>1273</v>
      </c>
      <c r="H877" s="20"/>
      <c r="I877" s="18">
        <v>2155</v>
      </c>
      <c r="J877">
        <v>301</v>
      </c>
      <c r="K877">
        <v>6</v>
      </c>
      <c r="L877">
        <v>160</v>
      </c>
      <c r="M877" s="21">
        <f t="shared" si="379"/>
        <v>467</v>
      </c>
      <c r="N877" s="20"/>
      <c r="O877" s="18">
        <f t="shared" si="380"/>
        <v>3736</v>
      </c>
      <c r="P877">
        <f t="shared" si="381"/>
        <v>1123</v>
      </c>
      <c r="Q877">
        <f t="shared" si="382"/>
        <v>17</v>
      </c>
      <c r="R877">
        <f t="shared" si="383"/>
        <v>600</v>
      </c>
      <c r="S877" s="21">
        <f t="shared" si="384"/>
        <v>1740</v>
      </c>
    </row>
    <row r="878" spans="2:19" ht="12.75">
      <c r="B878" t="s">
        <v>755</v>
      </c>
      <c r="C878" s="18">
        <v>2736</v>
      </c>
      <c r="D878">
        <v>1426</v>
      </c>
      <c r="E878">
        <v>21</v>
      </c>
      <c r="F878">
        <v>698</v>
      </c>
      <c r="G878" s="21">
        <f t="shared" si="378"/>
        <v>2145</v>
      </c>
      <c r="H878" s="20"/>
      <c r="I878" s="18">
        <v>4033</v>
      </c>
      <c r="J878">
        <v>854</v>
      </c>
      <c r="K878">
        <v>14</v>
      </c>
      <c r="L878">
        <v>269</v>
      </c>
      <c r="M878" s="21">
        <f t="shared" si="379"/>
        <v>1137</v>
      </c>
      <c r="N878" s="20"/>
      <c r="O878" s="18">
        <f t="shared" si="380"/>
        <v>6769</v>
      </c>
      <c r="P878">
        <f t="shared" si="381"/>
        <v>2280</v>
      </c>
      <c r="Q878">
        <f t="shared" si="382"/>
        <v>35</v>
      </c>
      <c r="R878">
        <f t="shared" si="383"/>
        <v>967</v>
      </c>
      <c r="S878" s="21">
        <f t="shared" si="384"/>
        <v>3282</v>
      </c>
    </row>
    <row r="879" spans="2:19" ht="12.75">
      <c r="B879" t="s">
        <v>756</v>
      </c>
      <c r="C879" s="18">
        <v>978</v>
      </c>
      <c r="D879">
        <v>476</v>
      </c>
      <c r="E879">
        <v>5</v>
      </c>
      <c r="F879">
        <v>269</v>
      </c>
      <c r="G879" s="21">
        <f t="shared" si="378"/>
        <v>750</v>
      </c>
      <c r="H879" s="20"/>
      <c r="I879" s="18">
        <v>731</v>
      </c>
      <c r="J879">
        <v>245</v>
      </c>
      <c r="K879">
        <v>1</v>
      </c>
      <c r="L879">
        <v>99</v>
      </c>
      <c r="M879" s="21">
        <f t="shared" si="379"/>
        <v>345</v>
      </c>
      <c r="N879" s="20"/>
      <c r="O879" s="18">
        <f t="shared" si="380"/>
        <v>1709</v>
      </c>
      <c r="P879">
        <f t="shared" si="381"/>
        <v>721</v>
      </c>
      <c r="Q879">
        <f t="shared" si="382"/>
        <v>6</v>
      </c>
      <c r="R879">
        <f t="shared" si="383"/>
        <v>368</v>
      </c>
      <c r="S879" s="21">
        <f t="shared" si="384"/>
        <v>1095</v>
      </c>
    </row>
    <row r="880" spans="2:19" ht="12.75">
      <c r="B880" t="s">
        <v>757</v>
      </c>
      <c r="C880" s="18">
        <v>1144</v>
      </c>
      <c r="D880">
        <v>595</v>
      </c>
      <c r="E880">
        <v>5</v>
      </c>
      <c r="F880">
        <v>358</v>
      </c>
      <c r="G880" s="21">
        <f t="shared" si="378"/>
        <v>958</v>
      </c>
      <c r="H880" s="20"/>
      <c r="I880" s="18">
        <v>639</v>
      </c>
      <c r="J880">
        <v>96</v>
      </c>
      <c r="K880">
        <v>3</v>
      </c>
      <c r="L880">
        <v>41</v>
      </c>
      <c r="M880" s="21">
        <f t="shared" si="379"/>
        <v>140</v>
      </c>
      <c r="N880" s="20"/>
      <c r="O880" s="18">
        <f t="shared" si="380"/>
        <v>1783</v>
      </c>
      <c r="P880">
        <f t="shared" si="381"/>
        <v>691</v>
      </c>
      <c r="Q880">
        <f t="shared" si="382"/>
        <v>8</v>
      </c>
      <c r="R880">
        <f t="shared" si="383"/>
        <v>399</v>
      </c>
      <c r="S880" s="21">
        <f t="shared" si="384"/>
        <v>1098</v>
      </c>
    </row>
    <row r="881" spans="2:19" ht="12.75">
      <c r="B881" t="s">
        <v>758</v>
      </c>
      <c r="C881" s="18">
        <v>1528</v>
      </c>
      <c r="D881">
        <v>575</v>
      </c>
      <c r="E881">
        <v>10</v>
      </c>
      <c r="F881">
        <v>326</v>
      </c>
      <c r="G881" s="21">
        <f t="shared" si="378"/>
        <v>911</v>
      </c>
      <c r="H881" s="20"/>
      <c r="I881" s="18">
        <v>728</v>
      </c>
      <c r="J881">
        <v>32</v>
      </c>
      <c r="K881">
        <v>0</v>
      </c>
      <c r="L881">
        <v>36</v>
      </c>
      <c r="M881" s="21">
        <f t="shared" si="379"/>
        <v>68</v>
      </c>
      <c r="N881" s="20"/>
      <c r="O881" s="18">
        <f t="shared" si="380"/>
        <v>2256</v>
      </c>
      <c r="P881">
        <f t="shared" si="381"/>
        <v>607</v>
      </c>
      <c r="Q881">
        <f t="shared" si="382"/>
        <v>10</v>
      </c>
      <c r="R881">
        <f t="shared" si="383"/>
        <v>362</v>
      </c>
      <c r="S881" s="21">
        <f t="shared" si="384"/>
        <v>979</v>
      </c>
    </row>
    <row r="882" spans="2:19" ht="12.75">
      <c r="B882" t="s">
        <v>759</v>
      </c>
      <c r="C882" s="18">
        <v>546</v>
      </c>
      <c r="D882">
        <v>163</v>
      </c>
      <c r="E882">
        <v>5</v>
      </c>
      <c r="F882">
        <v>96</v>
      </c>
      <c r="G882" s="21">
        <f t="shared" si="378"/>
        <v>264</v>
      </c>
      <c r="H882" s="20"/>
      <c r="I882" s="18">
        <v>753</v>
      </c>
      <c r="J882">
        <v>39</v>
      </c>
      <c r="K882">
        <v>0</v>
      </c>
      <c r="L882">
        <v>13</v>
      </c>
      <c r="M882" s="21">
        <f t="shared" si="379"/>
        <v>52</v>
      </c>
      <c r="N882" s="20"/>
      <c r="O882" s="18">
        <f t="shared" si="380"/>
        <v>1299</v>
      </c>
      <c r="P882">
        <f t="shared" si="381"/>
        <v>202</v>
      </c>
      <c r="Q882">
        <f t="shared" si="382"/>
        <v>5</v>
      </c>
      <c r="R882">
        <f t="shared" si="383"/>
        <v>109</v>
      </c>
      <c r="S882" s="21">
        <f t="shared" si="384"/>
        <v>316</v>
      </c>
    </row>
    <row r="883" spans="1:19" s="2" customFormat="1" ht="12.75">
      <c r="A883" s="22"/>
      <c r="B883" s="23" t="s">
        <v>25</v>
      </c>
      <c r="C883" s="24">
        <v>24874</v>
      </c>
      <c r="D883" s="25">
        <f>SUM(D874:D882)</f>
        <v>10013</v>
      </c>
      <c r="E883" s="25">
        <f>SUM(E874:E882)</f>
        <v>132</v>
      </c>
      <c r="F883" s="25">
        <f>SUM(F874:F882)</f>
        <v>5714</v>
      </c>
      <c r="G883" s="25">
        <f>SUM(G874:G882)</f>
        <v>15859</v>
      </c>
      <c r="H883" s="21"/>
      <c r="I883" s="24">
        <f>SUM(I874:I882)</f>
        <v>13523</v>
      </c>
      <c r="J883" s="25">
        <f>SUM(J874:J882)</f>
        <v>2322</v>
      </c>
      <c r="K883" s="25">
        <f>SUM(K874:K882)</f>
        <v>46</v>
      </c>
      <c r="L883" s="25">
        <f>SUM(L874:L882)</f>
        <v>1058</v>
      </c>
      <c r="M883" s="25">
        <f>SUM(M874:M882)</f>
        <v>3426</v>
      </c>
      <c r="N883" s="21"/>
      <c r="O883" s="24">
        <f t="shared" si="380"/>
        <v>38397</v>
      </c>
      <c r="P883" s="25">
        <f t="shared" si="381"/>
        <v>12335</v>
      </c>
      <c r="Q883" s="25">
        <f t="shared" si="382"/>
        <v>178</v>
      </c>
      <c r="R883" s="25">
        <f t="shared" si="383"/>
        <v>6772</v>
      </c>
      <c r="S883" s="25">
        <f t="shared" si="384"/>
        <v>19285</v>
      </c>
    </row>
    <row r="884" spans="1:19" ht="12.75">
      <c r="A884" s="1" t="s">
        <v>760</v>
      </c>
      <c r="C884" s="18"/>
      <c r="G884" s="21"/>
      <c r="H884" s="20"/>
      <c r="I884" s="18"/>
      <c r="M884" s="21"/>
      <c r="N884" s="20"/>
      <c r="O884" s="18"/>
      <c r="S884" s="21"/>
    </row>
    <row r="885" spans="2:19" ht="12.75">
      <c r="B885" t="s">
        <v>11</v>
      </c>
      <c r="C885" s="18">
        <v>5763</v>
      </c>
      <c r="D885">
        <v>2246</v>
      </c>
      <c r="E885">
        <v>47</v>
      </c>
      <c r="F885">
        <v>1923</v>
      </c>
      <c r="G885" s="21">
        <f aca="true" t="shared" si="385" ref="G885:G896">SUM(D885:F885)</f>
        <v>4216</v>
      </c>
      <c r="H885" s="20"/>
      <c r="I885" s="18">
        <v>6012</v>
      </c>
      <c r="J885">
        <v>148</v>
      </c>
      <c r="K885">
        <v>8</v>
      </c>
      <c r="L885">
        <v>213</v>
      </c>
      <c r="M885" s="21">
        <f aca="true" t="shared" si="386" ref="M885:M896">SUM(J885:L885)</f>
        <v>369</v>
      </c>
      <c r="N885" s="20"/>
      <c r="O885" s="18">
        <f aca="true" t="shared" si="387" ref="O885:O897">C885+I885</f>
        <v>11775</v>
      </c>
      <c r="P885">
        <f aca="true" t="shared" si="388" ref="P885:P897">D885+J885</f>
        <v>2394</v>
      </c>
      <c r="Q885">
        <f aca="true" t="shared" si="389" ref="Q885:Q897">E885+K885</f>
        <v>55</v>
      </c>
      <c r="R885">
        <f aca="true" t="shared" si="390" ref="R885:R897">F885+L885</f>
        <v>2136</v>
      </c>
      <c r="S885" s="21">
        <f aca="true" t="shared" si="391" ref="S885:S897">G885+M885</f>
        <v>4585</v>
      </c>
    </row>
    <row r="886" spans="2:19" ht="12.75">
      <c r="B886" t="s">
        <v>761</v>
      </c>
      <c r="C886" s="18">
        <v>324</v>
      </c>
      <c r="D886">
        <v>213</v>
      </c>
      <c r="E886">
        <v>12</v>
      </c>
      <c r="F886">
        <v>149</v>
      </c>
      <c r="G886" s="21">
        <f t="shared" si="385"/>
        <v>374</v>
      </c>
      <c r="H886" s="20"/>
      <c r="I886" s="18">
        <v>1151</v>
      </c>
      <c r="J886">
        <v>17</v>
      </c>
      <c r="K886">
        <v>0</v>
      </c>
      <c r="L886">
        <v>21</v>
      </c>
      <c r="M886" s="21">
        <f t="shared" si="386"/>
        <v>38</v>
      </c>
      <c r="N886" s="20"/>
      <c r="O886" s="18">
        <f t="shared" si="387"/>
        <v>1475</v>
      </c>
      <c r="P886">
        <f t="shared" si="388"/>
        <v>230</v>
      </c>
      <c r="Q886">
        <f t="shared" si="389"/>
        <v>12</v>
      </c>
      <c r="R886">
        <f t="shared" si="390"/>
        <v>170</v>
      </c>
      <c r="S886" s="21">
        <f t="shared" si="391"/>
        <v>412</v>
      </c>
    </row>
    <row r="887" spans="2:19" ht="12.75">
      <c r="B887" t="s">
        <v>762</v>
      </c>
      <c r="C887" s="18">
        <v>282</v>
      </c>
      <c r="D887">
        <v>88</v>
      </c>
      <c r="E887">
        <v>5</v>
      </c>
      <c r="F887">
        <v>49</v>
      </c>
      <c r="G887" s="21">
        <f t="shared" si="385"/>
        <v>142</v>
      </c>
      <c r="H887" s="20"/>
      <c r="I887" s="18">
        <v>637</v>
      </c>
      <c r="J887">
        <v>6</v>
      </c>
      <c r="K887">
        <v>0</v>
      </c>
      <c r="L887">
        <v>18</v>
      </c>
      <c r="M887" s="21">
        <f t="shared" si="386"/>
        <v>24</v>
      </c>
      <c r="N887" s="20"/>
      <c r="O887" s="18">
        <f t="shared" si="387"/>
        <v>919</v>
      </c>
      <c r="P887">
        <f t="shared" si="388"/>
        <v>94</v>
      </c>
      <c r="Q887">
        <f t="shared" si="389"/>
        <v>5</v>
      </c>
      <c r="R887">
        <f t="shared" si="390"/>
        <v>67</v>
      </c>
      <c r="S887" s="21">
        <f t="shared" si="391"/>
        <v>166</v>
      </c>
    </row>
    <row r="888" spans="2:19" ht="12.75">
      <c r="B888" t="s">
        <v>763</v>
      </c>
      <c r="C888" s="18">
        <v>1764</v>
      </c>
      <c r="D888">
        <v>1034</v>
      </c>
      <c r="E888">
        <v>19</v>
      </c>
      <c r="F888">
        <v>700</v>
      </c>
      <c r="G888" s="21">
        <f t="shared" si="385"/>
        <v>1753</v>
      </c>
      <c r="H888" s="20"/>
      <c r="I888" s="18">
        <v>4165</v>
      </c>
      <c r="J888">
        <v>246</v>
      </c>
      <c r="K888">
        <v>5</v>
      </c>
      <c r="L888">
        <v>128</v>
      </c>
      <c r="M888" s="21">
        <f t="shared" si="386"/>
        <v>379</v>
      </c>
      <c r="N888" s="20"/>
      <c r="O888" s="18">
        <f t="shared" si="387"/>
        <v>5929</v>
      </c>
      <c r="P888">
        <f t="shared" si="388"/>
        <v>1280</v>
      </c>
      <c r="Q888">
        <f t="shared" si="389"/>
        <v>24</v>
      </c>
      <c r="R888">
        <f t="shared" si="390"/>
        <v>828</v>
      </c>
      <c r="S888" s="21">
        <f t="shared" si="391"/>
        <v>2132</v>
      </c>
    </row>
    <row r="889" spans="2:19" ht="12.75">
      <c r="B889" t="s">
        <v>764</v>
      </c>
      <c r="C889" s="18">
        <v>2005</v>
      </c>
      <c r="D889">
        <v>986</v>
      </c>
      <c r="E889">
        <v>21</v>
      </c>
      <c r="F889">
        <v>625</v>
      </c>
      <c r="G889" s="21">
        <f t="shared" si="385"/>
        <v>1632</v>
      </c>
      <c r="H889" s="20"/>
      <c r="I889" s="18">
        <v>2774</v>
      </c>
      <c r="J889">
        <v>39</v>
      </c>
      <c r="K889">
        <v>5</v>
      </c>
      <c r="L889">
        <v>95</v>
      </c>
      <c r="M889" s="21">
        <f t="shared" si="386"/>
        <v>139</v>
      </c>
      <c r="N889" s="20"/>
      <c r="O889" s="18">
        <f t="shared" si="387"/>
        <v>4779</v>
      </c>
      <c r="P889">
        <f t="shared" si="388"/>
        <v>1025</v>
      </c>
      <c r="Q889">
        <f t="shared" si="389"/>
        <v>26</v>
      </c>
      <c r="R889">
        <f t="shared" si="390"/>
        <v>720</v>
      </c>
      <c r="S889" s="21">
        <f t="shared" si="391"/>
        <v>1771</v>
      </c>
    </row>
    <row r="890" spans="2:19" ht="12.75">
      <c r="B890" t="s">
        <v>765</v>
      </c>
      <c r="C890" s="18">
        <v>932</v>
      </c>
      <c r="D890">
        <v>428</v>
      </c>
      <c r="E890">
        <v>9</v>
      </c>
      <c r="F890">
        <v>319</v>
      </c>
      <c r="G890" s="21">
        <f t="shared" si="385"/>
        <v>756</v>
      </c>
      <c r="H890" s="20"/>
      <c r="I890" s="18">
        <v>1304</v>
      </c>
      <c r="J890">
        <v>17</v>
      </c>
      <c r="K890">
        <v>0</v>
      </c>
      <c r="L890">
        <v>27</v>
      </c>
      <c r="M890" s="21">
        <f t="shared" si="386"/>
        <v>44</v>
      </c>
      <c r="N890" s="20"/>
      <c r="O890" s="18">
        <f t="shared" si="387"/>
        <v>2236</v>
      </c>
      <c r="P890">
        <f t="shared" si="388"/>
        <v>445</v>
      </c>
      <c r="Q890">
        <f t="shared" si="389"/>
        <v>9</v>
      </c>
      <c r="R890">
        <f t="shared" si="390"/>
        <v>346</v>
      </c>
      <c r="S890" s="21">
        <f t="shared" si="391"/>
        <v>800</v>
      </c>
    </row>
    <row r="891" spans="2:19" ht="12.75">
      <c r="B891" t="s">
        <v>766</v>
      </c>
      <c r="C891" s="18">
        <v>2105</v>
      </c>
      <c r="D891">
        <v>1104</v>
      </c>
      <c r="E891">
        <v>22</v>
      </c>
      <c r="F891">
        <v>843</v>
      </c>
      <c r="G891" s="21">
        <f t="shared" si="385"/>
        <v>1969</v>
      </c>
      <c r="H891" s="20"/>
      <c r="I891" s="18">
        <v>1828</v>
      </c>
      <c r="J891">
        <v>54</v>
      </c>
      <c r="K891">
        <v>2</v>
      </c>
      <c r="L891">
        <v>79</v>
      </c>
      <c r="M891" s="21">
        <f t="shared" si="386"/>
        <v>135</v>
      </c>
      <c r="N891" s="20"/>
      <c r="O891" s="18">
        <f t="shared" si="387"/>
        <v>3933</v>
      </c>
      <c r="P891">
        <f t="shared" si="388"/>
        <v>1158</v>
      </c>
      <c r="Q891">
        <f t="shared" si="389"/>
        <v>24</v>
      </c>
      <c r="R891">
        <f t="shared" si="390"/>
        <v>922</v>
      </c>
      <c r="S891" s="21">
        <f t="shared" si="391"/>
        <v>2104</v>
      </c>
    </row>
    <row r="892" spans="2:19" ht="12.75">
      <c r="B892" t="s">
        <v>767</v>
      </c>
      <c r="C892" s="18">
        <v>1762</v>
      </c>
      <c r="D892">
        <v>1197</v>
      </c>
      <c r="E892">
        <v>18</v>
      </c>
      <c r="F892">
        <v>862</v>
      </c>
      <c r="G892" s="21">
        <f t="shared" si="385"/>
        <v>2077</v>
      </c>
      <c r="H892" s="20"/>
      <c r="I892" s="18">
        <v>3811</v>
      </c>
      <c r="J892">
        <v>78</v>
      </c>
      <c r="K892">
        <v>8</v>
      </c>
      <c r="L892">
        <v>100</v>
      </c>
      <c r="M892" s="21">
        <f t="shared" si="386"/>
        <v>186</v>
      </c>
      <c r="N892" s="20"/>
      <c r="O892" s="18">
        <f t="shared" si="387"/>
        <v>5573</v>
      </c>
      <c r="P892">
        <f t="shared" si="388"/>
        <v>1275</v>
      </c>
      <c r="Q892">
        <f t="shared" si="389"/>
        <v>26</v>
      </c>
      <c r="R892">
        <f t="shared" si="390"/>
        <v>962</v>
      </c>
      <c r="S892" s="21">
        <f t="shared" si="391"/>
        <v>2263</v>
      </c>
    </row>
    <row r="893" spans="2:19" ht="12.75">
      <c r="B893" t="s">
        <v>687</v>
      </c>
      <c r="C893" s="18">
        <v>220</v>
      </c>
      <c r="D893">
        <v>123</v>
      </c>
      <c r="E893">
        <v>2</v>
      </c>
      <c r="F893">
        <v>103</v>
      </c>
      <c r="G893" s="21">
        <f t="shared" si="385"/>
        <v>228</v>
      </c>
      <c r="H893" s="20"/>
      <c r="I893" s="18">
        <v>771</v>
      </c>
      <c r="J893">
        <v>4</v>
      </c>
      <c r="K893">
        <v>1</v>
      </c>
      <c r="L893">
        <v>21</v>
      </c>
      <c r="M893" s="21">
        <f t="shared" si="386"/>
        <v>26</v>
      </c>
      <c r="N893" s="20"/>
      <c r="O893" s="18">
        <f t="shared" si="387"/>
        <v>991</v>
      </c>
      <c r="P893">
        <f t="shared" si="388"/>
        <v>127</v>
      </c>
      <c r="Q893">
        <f t="shared" si="389"/>
        <v>3</v>
      </c>
      <c r="R893">
        <f t="shared" si="390"/>
        <v>124</v>
      </c>
      <c r="S893" s="21">
        <f t="shared" si="391"/>
        <v>254</v>
      </c>
    </row>
    <row r="894" spans="2:19" ht="12.75">
      <c r="B894" t="s">
        <v>588</v>
      </c>
      <c r="C894" s="18">
        <v>694</v>
      </c>
      <c r="D894">
        <v>162</v>
      </c>
      <c r="E894">
        <v>4</v>
      </c>
      <c r="F894">
        <v>142</v>
      </c>
      <c r="G894" s="21">
        <f t="shared" si="385"/>
        <v>308</v>
      </c>
      <c r="H894" s="20"/>
      <c r="I894" s="18">
        <v>675</v>
      </c>
      <c r="J894">
        <v>7</v>
      </c>
      <c r="K894">
        <v>0</v>
      </c>
      <c r="L894">
        <v>25</v>
      </c>
      <c r="M894" s="21">
        <f t="shared" si="386"/>
        <v>32</v>
      </c>
      <c r="N894" s="20"/>
      <c r="O894" s="18">
        <f t="shared" si="387"/>
        <v>1369</v>
      </c>
      <c r="P894">
        <f t="shared" si="388"/>
        <v>169</v>
      </c>
      <c r="Q894">
        <f t="shared" si="389"/>
        <v>4</v>
      </c>
      <c r="R894">
        <f t="shared" si="390"/>
        <v>167</v>
      </c>
      <c r="S894" s="21">
        <f t="shared" si="391"/>
        <v>340</v>
      </c>
    </row>
    <row r="895" spans="2:19" ht="12.75">
      <c r="B895" t="s">
        <v>768</v>
      </c>
      <c r="C895" s="18">
        <v>79</v>
      </c>
      <c r="D895">
        <v>35</v>
      </c>
      <c r="E895">
        <v>0</v>
      </c>
      <c r="F895">
        <v>17</v>
      </c>
      <c r="G895" s="21">
        <f t="shared" si="385"/>
        <v>52</v>
      </c>
      <c r="H895" s="20"/>
      <c r="I895" s="18">
        <v>175</v>
      </c>
      <c r="J895">
        <v>1</v>
      </c>
      <c r="K895">
        <v>0</v>
      </c>
      <c r="L895">
        <v>0</v>
      </c>
      <c r="M895" s="21">
        <f t="shared" si="386"/>
        <v>1</v>
      </c>
      <c r="N895" s="20"/>
      <c r="O895" s="18">
        <f t="shared" si="387"/>
        <v>254</v>
      </c>
      <c r="P895">
        <f t="shared" si="388"/>
        <v>36</v>
      </c>
      <c r="Q895">
        <f t="shared" si="389"/>
        <v>0</v>
      </c>
      <c r="R895">
        <f t="shared" si="390"/>
        <v>17</v>
      </c>
      <c r="S895" s="21">
        <f t="shared" si="391"/>
        <v>53</v>
      </c>
    </row>
    <row r="896" spans="2:19" ht="12.75">
      <c r="B896" t="s">
        <v>769</v>
      </c>
      <c r="C896" s="18">
        <v>462</v>
      </c>
      <c r="D896">
        <v>34</v>
      </c>
      <c r="E896">
        <v>0</v>
      </c>
      <c r="F896">
        <v>27</v>
      </c>
      <c r="G896" s="21">
        <f t="shared" si="385"/>
        <v>61</v>
      </c>
      <c r="H896" s="20"/>
      <c r="I896" s="18">
        <v>1172</v>
      </c>
      <c r="J896">
        <v>8</v>
      </c>
      <c r="K896">
        <v>1</v>
      </c>
      <c r="L896">
        <v>16</v>
      </c>
      <c r="M896" s="21">
        <f t="shared" si="386"/>
        <v>25</v>
      </c>
      <c r="N896" s="20"/>
      <c r="O896" s="18">
        <f t="shared" si="387"/>
        <v>1634</v>
      </c>
      <c r="P896">
        <f t="shared" si="388"/>
        <v>42</v>
      </c>
      <c r="Q896">
        <f t="shared" si="389"/>
        <v>1</v>
      </c>
      <c r="R896">
        <f t="shared" si="390"/>
        <v>43</v>
      </c>
      <c r="S896" s="21">
        <f t="shared" si="391"/>
        <v>86</v>
      </c>
    </row>
    <row r="897" spans="1:19" s="2" customFormat="1" ht="12.75">
      <c r="A897" s="22"/>
      <c r="B897" s="23" t="s">
        <v>25</v>
      </c>
      <c r="C897" s="24">
        <v>16392</v>
      </c>
      <c r="D897" s="25">
        <f>SUM(D885:D896)</f>
        <v>7650</v>
      </c>
      <c r="E897" s="25">
        <f>SUM(E885:E896)</f>
        <v>159</v>
      </c>
      <c r="F897" s="25">
        <f>SUM(F885:F896)</f>
        <v>5759</v>
      </c>
      <c r="G897" s="25">
        <f>SUM(G885:G896)</f>
        <v>13568</v>
      </c>
      <c r="H897" s="21"/>
      <c r="I897" s="24">
        <f>SUM(I885:I896)</f>
        <v>24475</v>
      </c>
      <c r="J897" s="25">
        <f>SUM(J885:J896)</f>
        <v>625</v>
      </c>
      <c r="K897" s="25">
        <f>SUM(K885:K896)</f>
        <v>30</v>
      </c>
      <c r="L897" s="25">
        <f>SUM(L885:L896)</f>
        <v>743</v>
      </c>
      <c r="M897" s="25">
        <f>SUM(M885:M896)</f>
        <v>1398</v>
      </c>
      <c r="N897" s="21"/>
      <c r="O897" s="24">
        <f t="shared" si="387"/>
        <v>40867</v>
      </c>
      <c r="P897" s="25">
        <f t="shared" si="388"/>
        <v>8275</v>
      </c>
      <c r="Q897" s="25">
        <f t="shared" si="389"/>
        <v>189</v>
      </c>
      <c r="R897" s="25">
        <f t="shared" si="390"/>
        <v>6502</v>
      </c>
      <c r="S897" s="25">
        <f t="shared" si="391"/>
        <v>14966</v>
      </c>
    </row>
    <row r="898" spans="1:19" ht="12.75">
      <c r="A898" s="1" t="s">
        <v>770</v>
      </c>
      <c r="C898" s="18"/>
      <c r="G898" s="21"/>
      <c r="H898" s="20"/>
      <c r="I898" s="18"/>
      <c r="M898" s="21"/>
      <c r="N898" s="20"/>
      <c r="O898" s="18"/>
      <c r="S898" s="21"/>
    </row>
    <row r="899" spans="2:19" ht="12.75">
      <c r="B899" t="s">
        <v>11</v>
      </c>
      <c r="C899" s="18">
        <v>13374</v>
      </c>
      <c r="D899">
        <f>5156+272</f>
        <v>5428</v>
      </c>
      <c r="E899">
        <v>69</v>
      </c>
      <c r="F899">
        <f>3019+235</f>
        <v>3254</v>
      </c>
      <c r="G899" s="21">
        <f aca="true" t="shared" si="392" ref="G899:G916">SUM(D899:F899)</f>
        <v>8751</v>
      </c>
      <c r="H899" s="20"/>
      <c r="I899" s="18">
        <v>1227</v>
      </c>
      <c r="J899">
        <v>201</v>
      </c>
      <c r="K899">
        <v>3</v>
      </c>
      <c r="L899">
        <v>194</v>
      </c>
      <c r="M899" s="21">
        <f aca="true" t="shared" si="393" ref="M899:M916">SUM(J899:L899)</f>
        <v>398</v>
      </c>
      <c r="N899" s="20"/>
      <c r="O899" s="18">
        <f aca="true" t="shared" si="394" ref="O899:O917">C899+I899</f>
        <v>14601</v>
      </c>
      <c r="P899">
        <f aca="true" t="shared" si="395" ref="P899:P917">D899+J899</f>
        <v>5629</v>
      </c>
      <c r="Q899">
        <f aca="true" t="shared" si="396" ref="Q899:Q917">E899+K899</f>
        <v>72</v>
      </c>
      <c r="R899">
        <f aca="true" t="shared" si="397" ref="R899:R917">F899+L899</f>
        <v>3448</v>
      </c>
      <c r="S899" s="21">
        <f aca="true" t="shared" si="398" ref="S899:S917">G899+M899</f>
        <v>9149</v>
      </c>
    </row>
    <row r="900" spans="2:19" ht="12.75">
      <c r="B900" t="s">
        <v>771</v>
      </c>
      <c r="C900" s="18">
        <v>3575</v>
      </c>
      <c r="D900">
        <v>1213</v>
      </c>
      <c r="E900">
        <v>22</v>
      </c>
      <c r="F900">
        <v>735</v>
      </c>
      <c r="G900" s="21">
        <f t="shared" si="392"/>
        <v>1970</v>
      </c>
      <c r="H900" s="20"/>
      <c r="I900" s="18">
        <v>1979</v>
      </c>
      <c r="J900">
        <v>286</v>
      </c>
      <c r="K900">
        <v>6</v>
      </c>
      <c r="L900">
        <v>144</v>
      </c>
      <c r="M900" s="21">
        <f t="shared" si="393"/>
        <v>436</v>
      </c>
      <c r="N900" s="20"/>
      <c r="O900" s="18">
        <f t="shared" si="394"/>
        <v>5554</v>
      </c>
      <c r="P900">
        <f t="shared" si="395"/>
        <v>1499</v>
      </c>
      <c r="Q900">
        <f t="shared" si="396"/>
        <v>28</v>
      </c>
      <c r="R900">
        <f t="shared" si="397"/>
        <v>879</v>
      </c>
      <c r="S900" s="21">
        <f t="shared" si="398"/>
        <v>2406</v>
      </c>
    </row>
    <row r="901" spans="2:19" ht="12.75">
      <c r="B901" t="s">
        <v>772</v>
      </c>
      <c r="C901" s="18">
        <v>1417</v>
      </c>
      <c r="D901">
        <v>452</v>
      </c>
      <c r="E901">
        <v>4</v>
      </c>
      <c r="F901">
        <v>397</v>
      </c>
      <c r="G901" s="21">
        <f t="shared" si="392"/>
        <v>853</v>
      </c>
      <c r="H901" s="20"/>
      <c r="I901" s="18">
        <v>841</v>
      </c>
      <c r="J901">
        <v>28</v>
      </c>
      <c r="K901">
        <v>0</v>
      </c>
      <c r="L901">
        <v>26</v>
      </c>
      <c r="M901" s="21">
        <f t="shared" si="393"/>
        <v>54</v>
      </c>
      <c r="N901" s="20"/>
      <c r="O901" s="18">
        <f t="shared" si="394"/>
        <v>2258</v>
      </c>
      <c r="P901">
        <f t="shared" si="395"/>
        <v>480</v>
      </c>
      <c r="Q901">
        <f t="shared" si="396"/>
        <v>4</v>
      </c>
      <c r="R901">
        <f t="shared" si="397"/>
        <v>423</v>
      </c>
      <c r="S901" s="21">
        <f t="shared" si="398"/>
        <v>907</v>
      </c>
    </row>
    <row r="902" spans="2:19" ht="12.75">
      <c r="B902" t="s">
        <v>773</v>
      </c>
      <c r="C902" s="18">
        <v>872</v>
      </c>
      <c r="D902">
        <v>268</v>
      </c>
      <c r="E902">
        <v>4</v>
      </c>
      <c r="F902">
        <v>244</v>
      </c>
      <c r="G902" s="21">
        <f t="shared" si="392"/>
        <v>516</v>
      </c>
      <c r="H902" s="20"/>
      <c r="I902" s="18">
        <v>822</v>
      </c>
      <c r="J902">
        <v>144</v>
      </c>
      <c r="K902">
        <v>0</v>
      </c>
      <c r="L902">
        <v>70</v>
      </c>
      <c r="M902" s="21">
        <f t="shared" si="393"/>
        <v>214</v>
      </c>
      <c r="N902" s="20"/>
      <c r="O902" s="18">
        <f t="shared" si="394"/>
        <v>1694</v>
      </c>
      <c r="P902">
        <f t="shared" si="395"/>
        <v>412</v>
      </c>
      <c r="Q902">
        <f t="shared" si="396"/>
        <v>4</v>
      </c>
      <c r="R902">
        <f t="shared" si="397"/>
        <v>314</v>
      </c>
      <c r="S902" s="21">
        <f t="shared" si="398"/>
        <v>730</v>
      </c>
    </row>
    <row r="903" spans="2:19" ht="12.75">
      <c r="B903" t="s">
        <v>774</v>
      </c>
      <c r="C903" s="18">
        <v>573</v>
      </c>
      <c r="D903">
        <v>274</v>
      </c>
      <c r="E903">
        <v>2</v>
      </c>
      <c r="F903">
        <v>210</v>
      </c>
      <c r="G903" s="21">
        <f t="shared" si="392"/>
        <v>486</v>
      </c>
      <c r="H903" s="20"/>
      <c r="I903" s="18">
        <v>437</v>
      </c>
      <c r="J903">
        <v>87</v>
      </c>
      <c r="K903">
        <v>0</v>
      </c>
      <c r="L903">
        <v>22</v>
      </c>
      <c r="M903" s="21">
        <f t="shared" si="393"/>
        <v>109</v>
      </c>
      <c r="N903" s="20"/>
      <c r="O903" s="18">
        <f t="shared" si="394"/>
        <v>1010</v>
      </c>
      <c r="P903">
        <f t="shared" si="395"/>
        <v>361</v>
      </c>
      <c r="Q903">
        <f t="shared" si="396"/>
        <v>2</v>
      </c>
      <c r="R903">
        <f t="shared" si="397"/>
        <v>232</v>
      </c>
      <c r="S903" s="21">
        <f t="shared" si="398"/>
        <v>595</v>
      </c>
    </row>
    <row r="904" spans="2:19" ht="12.75">
      <c r="B904" t="s">
        <v>775</v>
      </c>
      <c r="C904" s="18">
        <v>973</v>
      </c>
      <c r="D904">
        <v>510</v>
      </c>
      <c r="E904">
        <v>13</v>
      </c>
      <c r="F904">
        <v>377</v>
      </c>
      <c r="G904" s="21">
        <f t="shared" si="392"/>
        <v>900</v>
      </c>
      <c r="H904" s="20"/>
      <c r="I904" s="18">
        <v>373</v>
      </c>
      <c r="J904">
        <v>132</v>
      </c>
      <c r="K904">
        <v>0</v>
      </c>
      <c r="L904">
        <v>36</v>
      </c>
      <c r="M904" s="21">
        <f t="shared" si="393"/>
        <v>168</v>
      </c>
      <c r="N904" s="20"/>
      <c r="O904" s="18">
        <f t="shared" si="394"/>
        <v>1346</v>
      </c>
      <c r="P904">
        <f t="shared" si="395"/>
        <v>642</v>
      </c>
      <c r="Q904">
        <f t="shared" si="396"/>
        <v>13</v>
      </c>
      <c r="R904">
        <f t="shared" si="397"/>
        <v>413</v>
      </c>
      <c r="S904" s="21">
        <f t="shared" si="398"/>
        <v>1068</v>
      </c>
    </row>
    <row r="905" spans="2:19" ht="12.75">
      <c r="B905" t="s">
        <v>776</v>
      </c>
      <c r="C905" s="18">
        <v>1194</v>
      </c>
      <c r="D905">
        <v>575</v>
      </c>
      <c r="E905">
        <v>6</v>
      </c>
      <c r="F905">
        <v>495</v>
      </c>
      <c r="G905" s="21">
        <f t="shared" si="392"/>
        <v>1076</v>
      </c>
      <c r="H905" s="20"/>
      <c r="I905" s="18">
        <v>814</v>
      </c>
      <c r="J905">
        <v>93</v>
      </c>
      <c r="K905">
        <v>2</v>
      </c>
      <c r="L905">
        <v>87</v>
      </c>
      <c r="M905" s="21">
        <f t="shared" si="393"/>
        <v>182</v>
      </c>
      <c r="N905" s="20"/>
      <c r="O905" s="18">
        <f t="shared" si="394"/>
        <v>2008</v>
      </c>
      <c r="P905">
        <f t="shared" si="395"/>
        <v>668</v>
      </c>
      <c r="Q905">
        <f t="shared" si="396"/>
        <v>8</v>
      </c>
      <c r="R905">
        <f t="shared" si="397"/>
        <v>582</v>
      </c>
      <c r="S905" s="21">
        <f t="shared" si="398"/>
        <v>1258</v>
      </c>
    </row>
    <row r="906" spans="2:19" ht="12.75">
      <c r="B906" t="s">
        <v>777</v>
      </c>
      <c r="C906" s="18">
        <v>731</v>
      </c>
      <c r="D906">
        <v>365</v>
      </c>
      <c r="E906">
        <v>5</v>
      </c>
      <c r="F906">
        <v>364</v>
      </c>
      <c r="G906" s="21">
        <f t="shared" si="392"/>
        <v>734</v>
      </c>
      <c r="H906" s="20"/>
      <c r="I906" s="18">
        <v>218</v>
      </c>
      <c r="J906">
        <v>40</v>
      </c>
      <c r="K906">
        <v>2</v>
      </c>
      <c r="L906">
        <v>8</v>
      </c>
      <c r="M906" s="21">
        <f t="shared" si="393"/>
        <v>50</v>
      </c>
      <c r="N906" s="20"/>
      <c r="O906" s="18">
        <f t="shared" si="394"/>
        <v>949</v>
      </c>
      <c r="P906">
        <f t="shared" si="395"/>
        <v>405</v>
      </c>
      <c r="Q906">
        <f t="shared" si="396"/>
        <v>7</v>
      </c>
      <c r="R906">
        <f t="shared" si="397"/>
        <v>372</v>
      </c>
      <c r="S906" s="21">
        <f t="shared" si="398"/>
        <v>784</v>
      </c>
    </row>
    <row r="907" spans="2:19" ht="12.75">
      <c r="B907" t="s">
        <v>778</v>
      </c>
      <c r="C907" s="18">
        <v>442</v>
      </c>
      <c r="D907">
        <v>202</v>
      </c>
      <c r="E907">
        <v>6</v>
      </c>
      <c r="F907">
        <v>114</v>
      </c>
      <c r="G907" s="21">
        <f t="shared" si="392"/>
        <v>322</v>
      </c>
      <c r="H907" s="20"/>
      <c r="I907" s="18">
        <v>155</v>
      </c>
      <c r="J907">
        <v>18</v>
      </c>
      <c r="K907">
        <v>0</v>
      </c>
      <c r="L907">
        <v>4</v>
      </c>
      <c r="M907" s="21">
        <f t="shared" si="393"/>
        <v>22</v>
      </c>
      <c r="N907" s="20"/>
      <c r="O907" s="18">
        <f t="shared" si="394"/>
        <v>597</v>
      </c>
      <c r="P907">
        <f t="shared" si="395"/>
        <v>220</v>
      </c>
      <c r="Q907">
        <f t="shared" si="396"/>
        <v>6</v>
      </c>
      <c r="R907">
        <f t="shared" si="397"/>
        <v>118</v>
      </c>
      <c r="S907" s="21">
        <f t="shared" si="398"/>
        <v>344</v>
      </c>
    </row>
    <row r="908" spans="2:19" ht="12.75">
      <c r="B908" t="s">
        <v>779</v>
      </c>
      <c r="C908" s="18">
        <v>1150</v>
      </c>
      <c r="D908">
        <v>716</v>
      </c>
      <c r="E908">
        <v>8</v>
      </c>
      <c r="F908">
        <v>339</v>
      </c>
      <c r="G908" s="21">
        <f t="shared" si="392"/>
        <v>1063</v>
      </c>
      <c r="H908" s="20"/>
      <c r="I908" s="18">
        <v>892</v>
      </c>
      <c r="J908">
        <v>88</v>
      </c>
      <c r="K908">
        <v>0</v>
      </c>
      <c r="L908">
        <v>20</v>
      </c>
      <c r="M908" s="21">
        <f t="shared" si="393"/>
        <v>108</v>
      </c>
      <c r="N908" s="20"/>
      <c r="O908" s="18">
        <f t="shared" si="394"/>
        <v>2042</v>
      </c>
      <c r="P908">
        <f t="shared" si="395"/>
        <v>804</v>
      </c>
      <c r="Q908">
        <f t="shared" si="396"/>
        <v>8</v>
      </c>
      <c r="R908">
        <f t="shared" si="397"/>
        <v>359</v>
      </c>
      <c r="S908" s="21">
        <f t="shared" si="398"/>
        <v>1171</v>
      </c>
    </row>
    <row r="909" spans="2:19" ht="12.75">
      <c r="B909" t="s">
        <v>780</v>
      </c>
      <c r="C909" s="18">
        <v>811</v>
      </c>
      <c r="D909">
        <v>328</v>
      </c>
      <c r="E909">
        <v>6</v>
      </c>
      <c r="F909">
        <v>234</v>
      </c>
      <c r="G909" s="21">
        <f t="shared" si="392"/>
        <v>568</v>
      </c>
      <c r="H909" s="20"/>
      <c r="I909" s="18">
        <v>671</v>
      </c>
      <c r="J909">
        <v>282</v>
      </c>
      <c r="K909">
        <v>2</v>
      </c>
      <c r="L909">
        <v>125</v>
      </c>
      <c r="M909" s="21">
        <f t="shared" si="393"/>
        <v>409</v>
      </c>
      <c r="N909" s="20"/>
      <c r="O909" s="18">
        <f t="shared" si="394"/>
        <v>1482</v>
      </c>
      <c r="P909">
        <f t="shared" si="395"/>
        <v>610</v>
      </c>
      <c r="Q909">
        <f t="shared" si="396"/>
        <v>8</v>
      </c>
      <c r="R909">
        <f t="shared" si="397"/>
        <v>359</v>
      </c>
      <c r="S909" s="21">
        <f t="shared" si="398"/>
        <v>977</v>
      </c>
    </row>
    <row r="910" spans="2:19" ht="12.75">
      <c r="B910" t="s">
        <v>781</v>
      </c>
      <c r="C910" s="18">
        <v>747</v>
      </c>
      <c r="D910">
        <v>481</v>
      </c>
      <c r="E910">
        <v>8</v>
      </c>
      <c r="F910">
        <v>240</v>
      </c>
      <c r="G910" s="21">
        <f t="shared" si="392"/>
        <v>729</v>
      </c>
      <c r="H910" s="20"/>
      <c r="I910" s="18">
        <v>270</v>
      </c>
      <c r="J910">
        <v>37</v>
      </c>
      <c r="K910">
        <v>1</v>
      </c>
      <c r="L910">
        <v>25</v>
      </c>
      <c r="M910" s="21">
        <f t="shared" si="393"/>
        <v>63</v>
      </c>
      <c r="N910" s="20"/>
      <c r="O910" s="18">
        <f t="shared" si="394"/>
        <v>1017</v>
      </c>
      <c r="P910">
        <f t="shared" si="395"/>
        <v>518</v>
      </c>
      <c r="Q910">
        <f t="shared" si="396"/>
        <v>9</v>
      </c>
      <c r="R910">
        <f t="shared" si="397"/>
        <v>265</v>
      </c>
      <c r="S910" s="21">
        <f t="shared" si="398"/>
        <v>792</v>
      </c>
    </row>
    <row r="911" spans="2:19" ht="12.75">
      <c r="B911" t="s">
        <v>782</v>
      </c>
      <c r="C911" s="18">
        <v>634</v>
      </c>
      <c r="D911">
        <v>75</v>
      </c>
      <c r="E911">
        <v>1</v>
      </c>
      <c r="F911">
        <v>58</v>
      </c>
      <c r="G911" s="21">
        <f t="shared" si="392"/>
        <v>134</v>
      </c>
      <c r="H911" s="20"/>
      <c r="I911" s="18">
        <v>1092</v>
      </c>
      <c r="J911">
        <v>44</v>
      </c>
      <c r="K911">
        <v>1</v>
      </c>
      <c r="L911">
        <v>12</v>
      </c>
      <c r="M911" s="21">
        <f t="shared" si="393"/>
        <v>57</v>
      </c>
      <c r="N911" s="20"/>
      <c r="O911" s="18">
        <f t="shared" si="394"/>
        <v>1726</v>
      </c>
      <c r="P911">
        <f t="shared" si="395"/>
        <v>119</v>
      </c>
      <c r="Q911">
        <f t="shared" si="396"/>
        <v>2</v>
      </c>
      <c r="R911">
        <f t="shared" si="397"/>
        <v>70</v>
      </c>
      <c r="S911" s="21">
        <f t="shared" si="398"/>
        <v>191</v>
      </c>
    </row>
    <row r="912" spans="2:19" ht="12.75">
      <c r="B912" t="s">
        <v>783</v>
      </c>
      <c r="C912" s="18">
        <v>655</v>
      </c>
      <c r="D912">
        <v>187</v>
      </c>
      <c r="E912">
        <v>1</v>
      </c>
      <c r="F912">
        <v>88</v>
      </c>
      <c r="G912" s="21">
        <f t="shared" si="392"/>
        <v>276</v>
      </c>
      <c r="H912" s="20"/>
      <c r="I912" s="18">
        <v>292</v>
      </c>
      <c r="J912">
        <v>59</v>
      </c>
      <c r="K912">
        <v>0</v>
      </c>
      <c r="L912">
        <v>22</v>
      </c>
      <c r="M912" s="21">
        <f t="shared" si="393"/>
        <v>81</v>
      </c>
      <c r="N912" s="20"/>
      <c r="O912" s="18">
        <f t="shared" si="394"/>
        <v>947</v>
      </c>
      <c r="P912">
        <f t="shared" si="395"/>
        <v>246</v>
      </c>
      <c r="Q912">
        <f t="shared" si="396"/>
        <v>1</v>
      </c>
      <c r="R912">
        <f t="shared" si="397"/>
        <v>110</v>
      </c>
      <c r="S912" s="21">
        <f t="shared" si="398"/>
        <v>357</v>
      </c>
    </row>
    <row r="913" spans="2:19" ht="12.75">
      <c r="B913" t="s">
        <v>784</v>
      </c>
      <c r="C913" s="18">
        <v>166</v>
      </c>
      <c r="D913">
        <v>49</v>
      </c>
      <c r="E913">
        <v>1</v>
      </c>
      <c r="F913">
        <v>73</v>
      </c>
      <c r="G913" s="21">
        <f t="shared" si="392"/>
        <v>123</v>
      </c>
      <c r="H913" s="20"/>
      <c r="I913" s="18">
        <v>80</v>
      </c>
      <c r="J913">
        <v>13</v>
      </c>
      <c r="K913">
        <v>0</v>
      </c>
      <c r="L913">
        <v>11</v>
      </c>
      <c r="M913" s="21">
        <f t="shared" si="393"/>
        <v>24</v>
      </c>
      <c r="N913" s="20"/>
      <c r="O913" s="18">
        <f t="shared" si="394"/>
        <v>246</v>
      </c>
      <c r="P913">
        <f t="shared" si="395"/>
        <v>62</v>
      </c>
      <c r="Q913">
        <f t="shared" si="396"/>
        <v>1</v>
      </c>
      <c r="R913">
        <f t="shared" si="397"/>
        <v>84</v>
      </c>
      <c r="S913" s="21">
        <f t="shared" si="398"/>
        <v>147</v>
      </c>
    </row>
    <row r="914" spans="2:19" ht="12.75">
      <c r="B914" t="s">
        <v>785</v>
      </c>
      <c r="C914" s="18">
        <v>251</v>
      </c>
      <c r="D914">
        <v>72</v>
      </c>
      <c r="E914">
        <v>5</v>
      </c>
      <c r="F914">
        <v>46</v>
      </c>
      <c r="G914" s="21">
        <f t="shared" si="392"/>
        <v>123</v>
      </c>
      <c r="H914" s="20"/>
      <c r="I914" s="18">
        <v>170</v>
      </c>
      <c r="J914">
        <v>4</v>
      </c>
      <c r="K914">
        <v>0</v>
      </c>
      <c r="L914">
        <v>15</v>
      </c>
      <c r="M914" s="21">
        <f t="shared" si="393"/>
        <v>19</v>
      </c>
      <c r="N914" s="20"/>
      <c r="O914" s="18">
        <f t="shared" si="394"/>
        <v>421</v>
      </c>
      <c r="P914">
        <f t="shared" si="395"/>
        <v>76</v>
      </c>
      <c r="Q914">
        <f t="shared" si="396"/>
        <v>5</v>
      </c>
      <c r="R914">
        <f t="shared" si="397"/>
        <v>61</v>
      </c>
      <c r="S914" s="21">
        <f t="shared" si="398"/>
        <v>142</v>
      </c>
    </row>
    <row r="915" spans="2:19" ht="12.75">
      <c r="B915" t="s">
        <v>786</v>
      </c>
      <c r="C915" s="18">
        <v>300</v>
      </c>
      <c r="D915">
        <v>52</v>
      </c>
      <c r="E915">
        <v>0</v>
      </c>
      <c r="F915">
        <v>51</v>
      </c>
      <c r="G915" s="21">
        <f t="shared" si="392"/>
        <v>103</v>
      </c>
      <c r="H915" s="20"/>
      <c r="I915" s="18">
        <v>685</v>
      </c>
      <c r="J915">
        <v>16</v>
      </c>
      <c r="K915">
        <v>0</v>
      </c>
      <c r="L915">
        <v>40</v>
      </c>
      <c r="M915" s="21">
        <f t="shared" si="393"/>
        <v>56</v>
      </c>
      <c r="N915" s="20"/>
      <c r="O915" s="18">
        <f t="shared" si="394"/>
        <v>985</v>
      </c>
      <c r="P915">
        <f t="shared" si="395"/>
        <v>68</v>
      </c>
      <c r="Q915">
        <f t="shared" si="396"/>
        <v>0</v>
      </c>
      <c r="R915">
        <f t="shared" si="397"/>
        <v>91</v>
      </c>
      <c r="S915" s="21">
        <f t="shared" si="398"/>
        <v>159</v>
      </c>
    </row>
    <row r="916" spans="2:19" ht="12.75">
      <c r="B916" t="s">
        <v>608</v>
      </c>
      <c r="C916" s="18">
        <v>322</v>
      </c>
      <c r="D916">
        <v>51</v>
      </c>
      <c r="E916">
        <v>0</v>
      </c>
      <c r="F916">
        <v>39</v>
      </c>
      <c r="G916" s="21">
        <f t="shared" si="392"/>
        <v>90</v>
      </c>
      <c r="H916" s="20"/>
      <c r="I916" s="18">
        <v>177</v>
      </c>
      <c r="J916">
        <v>6</v>
      </c>
      <c r="K916">
        <v>0</v>
      </c>
      <c r="L916">
        <v>13</v>
      </c>
      <c r="M916" s="21">
        <f t="shared" si="393"/>
        <v>19</v>
      </c>
      <c r="N916" s="20"/>
      <c r="O916" s="18">
        <f t="shared" si="394"/>
        <v>499</v>
      </c>
      <c r="P916">
        <f t="shared" si="395"/>
        <v>57</v>
      </c>
      <c r="Q916">
        <f t="shared" si="396"/>
        <v>0</v>
      </c>
      <c r="R916">
        <f t="shared" si="397"/>
        <v>52</v>
      </c>
      <c r="S916" s="21">
        <f t="shared" si="398"/>
        <v>109</v>
      </c>
    </row>
    <row r="917" spans="1:19" s="2" customFormat="1" ht="12.75">
      <c r="A917" s="22"/>
      <c r="B917" s="23" t="s">
        <v>25</v>
      </c>
      <c r="C917" s="24">
        <v>28187</v>
      </c>
      <c r="D917" s="25">
        <f>SUM(D899:D916)</f>
        <v>11298</v>
      </c>
      <c r="E917" s="25">
        <f>SUM(E899:E916)</f>
        <v>161</v>
      </c>
      <c r="F917" s="25">
        <f>SUM(F899:F916)</f>
        <v>7358</v>
      </c>
      <c r="G917" s="25">
        <f>SUM(G899:G916)</f>
        <v>18817</v>
      </c>
      <c r="H917" s="21"/>
      <c r="I917" s="24">
        <f>SUM(I899:I916)</f>
        <v>11195</v>
      </c>
      <c r="J917" s="25">
        <f>SUM(J899:J916)</f>
        <v>1578</v>
      </c>
      <c r="K917" s="25">
        <f>SUM(K899:K916)</f>
        <v>17</v>
      </c>
      <c r="L917" s="25">
        <f>SUM(L899:L916)</f>
        <v>874</v>
      </c>
      <c r="M917" s="25">
        <f>SUM(M899:M916)</f>
        <v>2469</v>
      </c>
      <c r="N917" s="21"/>
      <c r="O917" s="24">
        <f t="shared" si="394"/>
        <v>39382</v>
      </c>
      <c r="P917" s="25">
        <f t="shared" si="395"/>
        <v>12876</v>
      </c>
      <c r="Q917" s="25">
        <f t="shared" si="396"/>
        <v>178</v>
      </c>
      <c r="R917" s="25">
        <f t="shared" si="397"/>
        <v>8232</v>
      </c>
      <c r="S917" s="25">
        <f t="shared" si="398"/>
        <v>21286</v>
      </c>
    </row>
    <row r="918" spans="1:19" ht="12.75">
      <c r="A918" s="1" t="s">
        <v>787</v>
      </c>
      <c r="C918" s="18"/>
      <c r="G918" s="21"/>
      <c r="H918" s="20"/>
      <c r="I918" s="18"/>
      <c r="M918" s="21"/>
      <c r="N918" s="20"/>
      <c r="O918" s="18"/>
      <c r="S918" s="21"/>
    </row>
    <row r="919" spans="2:19" ht="12.75">
      <c r="B919" t="s">
        <v>11</v>
      </c>
      <c r="C919" s="18">
        <v>1027</v>
      </c>
      <c r="D919">
        <f>234+16</f>
        <v>250</v>
      </c>
      <c r="E919">
        <v>11</v>
      </c>
      <c r="F919">
        <f>213+83</f>
        <v>296</v>
      </c>
      <c r="G919" s="21">
        <f aca="true" t="shared" si="399" ref="G919:G926">SUM(D919:F919)</f>
        <v>557</v>
      </c>
      <c r="H919" s="20"/>
      <c r="I919" s="18">
        <v>24</v>
      </c>
      <c r="J919">
        <v>0</v>
      </c>
      <c r="K919">
        <v>0</v>
      </c>
      <c r="L919">
        <v>0</v>
      </c>
      <c r="M919" s="21">
        <f aca="true" t="shared" si="400" ref="M919:M926">SUM(J919:L919)</f>
        <v>0</v>
      </c>
      <c r="N919" s="20"/>
      <c r="O919" s="18">
        <f aca="true" t="shared" si="401" ref="O919:O927">C919+I919</f>
        <v>1051</v>
      </c>
      <c r="P919">
        <f aca="true" t="shared" si="402" ref="P919:P927">D919+J919</f>
        <v>250</v>
      </c>
      <c r="Q919">
        <f aca="true" t="shared" si="403" ref="Q919:Q927">E919+K919</f>
        <v>11</v>
      </c>
      <c r="R919">
        <f aca="true" t="shared" si="404" ref="R919:R927">F919+L919</f>
        <v>296</v>
      </c>
      <c r="S919" s="21">
        <f aca="true" t="shared" si="405" ref="S919:S927">G919+M919</f>
        <v>557</v>
      </c>
    </row>
    <row r="920" spans="2:19" ht="12.75">
      <c r="B920" t="s">
        <v>788</v>
      </c>
      <c r="C920" s="18">
        <v>191</v>
      </c>
      <c r="D920">
        <v>121</v>
      </c>
      <c r="E920">
        <v>3</v>
      </c>
      <c r="F920">
        <v>75</v>
      </c>
      <c r="G920" s="21">
        <f t="shared" si="399"/>
        <v>199</v>
      </c>
      <c r="H920" s="20"/>
      <c r="I920" s="18">
        <v>280</v>
      </c>
      <c r="J920">
        <v>0</v>
      </c>
      <c r="K920">
        <v>0</v>
      </c>
      <c r="L920">
        <v>0</v>
      </c>
      <c r="M920" s="21">
        <f t="shared" si="400"/>
        <v>0</v>
      </c>
      <c r="N920" s="20"/>
      <c r="O920" s="18">
        <f t="shared" si="401"/>
        <v>471</v>
      </c>
      <c r="P920">
        <f t="shared" si="402"/>
        <v>121</v>
      </c>
      <c r="Q920">
        <f t="shared" si="403"/>
        <v>3</v>
      </c>
      <c r="R920">
        <f t="shared" si="404"/>
        <v>75</v>
      </c>
      <c r="S920" s="21">
        <f t="shared" si="405"/>
        <v>199</v>
      </c>
    </row>
    <row r="921" spans="2:19" ht="12.75">
      <c r="B921" t="s">
        <v>789</v>
      </c>
      <c r="C921" s="18">
        <v>194</v>
      </c>
      <c r="D921">
        <v>106</v>
      </c>
      <c r="E921">
        <v>2</v>
      </c>
      <c r="F921">
        <v>63</v>
      </c>
      <c r="G921" s="21">
        <f t="shared" si="399"/>
        <v>171</v>
      </c>
      <c r="H921" s="20"/>
      <c r="I921" s="18">
        <v>16</v>
      </c>
      <c r="J921">
        <v>0</v>
      </c>
      <c r="K921">
        <v>0</v>
      </c>
      <c r="L921">
        <v>0</v>
      </c>
      <c r="M921" s="21">
        <f t="shared" si="400"/>
        <v>0</v>
      </c>
      <c r="N921" s="20"/>
      <c r="O921" s="18">
        <f t="shared" si="401"/>
        <v>210</v>
      </c>
      <c r="P921">
        <f t="shared" si="402"/>
        <v>106</v>
      </c>
      <c r="Q921">
        <f t="shared" si="403"/>
        <v>2</v>
      </c>
      <c r="R921">
        <f t="shared" si="404"/>
        <v>63</v>
      </c>
      <c r="S921" s="21">
        <f t="shared" si="405"/>
        <v>171</v>
      </c>
    </row>
    <row r="922" spans="2:19" ht="12.75">
      <c r="B922" t="s">
        <v>790</v>
      </c>
      <c r="C922" s="18">
        <v>213</v>
      </c>
      <c r="D922">
        <v>93</v>
      </c>
      <c r="E922">
        <v>8</v>
      </c>
      <c r="F922">
        <v>70</v>
      </c>
      <c r="G922" s="21">
        <f t="shared" si="399"/>
        <v>171</v>
      </c>
      <c r="H922" s="20"/>
      <c r="I922" s="18">
        <v>95</v>
      </c>
      <c r="J922">
        <v>0</v>
      </c>
      <c r="K922">
        <v>0</v>
      </c>
      <c r="L922">
        <v>0</v>
      </c>
      <c r="M922" s="21">
        <f t="shared" si="400"/>
        <v>0</v>
      </c>
      <c r="N922" s="20"/>
      <c r="O922" s="18">
        <f t="shared" si="401"/>
        <v>308</v>
      </c>
      <c r="P922">
        <f t="shared" si="402"/>
        <v>93</v>
      </c>
      <c r="Q922">
        <f t="shared" si="403"/>
        <v>8</v>
      </c>
      <c r="R922">
        <f t="shared" si="404"/>
        <v>70</v>
      </c>
      <c r="S922" s="21">
        <f t="shared" si="405"/>
        <v>171</v>
      </c>
    </row>
    <row r="923" spans="2:19" ht="12.75">
      <c r="B923" t="s">
        <v>791</v>
      </c>
      <c r="C923" s="18">
        <v>95</v>
      </c>
      <c r="D923">
        <v>41</v>
      </c>
      <c r="E923">
        <v>0</v>
      </c>
      <c r="F923">
        <v>25</v>
      </c>
      <c r="G923" s="21">
        <f t="shared" si="399"/>
        <v>66</v>
      </c>
      <c r="H923" s="20"/>
      <c r="I923" s="18">
        <v>14</v>
      </c>
      <c r="J923">
        <v>0</v>
      </c>
      <c r="K923">
        <v>0</v>
      </c>
      <c r="L923">
        <v>0</v>
      </c>
      <c r="M923" s="21">
        <f t="shared" si="400"/>
        <v>0</v>
      </c>
      <c r="N923" s="20"/>
      <c r="O923" s="18">
        <f t="shared" si="401"/>
        <v>109</v>
      </c>
      <c r="P923">
        <f t="shared" si="402"/>
        <v>41</v>
      </c>
      <c r="Q923">
        <f t="shared" si="403"/>
        <v>0</v>
      </c>
      <c r="R923">
        <f t="shared" si="404"/>
        <v>25</v>
      </c>
      <c r="S923" s="21">
        <f t="shared" si="405"/>
        <v>66</v>
      </c>
    </row>
    <row r="924" spans="2:19" ht="12.75">
      <c r="B924" t="s">
        <v>792</v>
      </c>
      <c r="C924" s="18">
        <v>182</v>
      </c>
      <c r="D924">
        <v>77</v>
      </c>
      <c r="E924">
        <v>2</v>
      </c>
      <c r="F924">
        <v>67</v>
      </c>
      <c r="G924" s="21">
        <f t="shared" si="399"/>
        <v>146</v>
      </c>
      <c r="H924" s="20"/>
      <c r="I924" s="18">
        <v>19</v>
      </c>
      <c r="J924">
        <v>0</v>
      </c>
      <c r="K924">
        <v>0</v>
      </c>
      <c r="L924">
        <v>0</v>
      </c>
      <c r="M924" s="21">
        <f t="shared" si="400"/>
        <v>0</v>
      </c>
      <c r="N924" s="20"/>
      <c r="O924" s="18">
        <f t="shared" si="401"/>
        <v>201</v>
      </c>
      <c r="P924">
        <f t="shared" si="402"/>
        <v>77</v>
      </c>
      <c r="Q924">
        <f t="shared" si="403"/>
        <v>2</v>
      </c>
      <c r="R924">
        <f t="shared" si="404"/>
        <v>67</v>
      </c>
      <c r="S924" s="21">
        <f t="shared" si="405"/>
        <v>146</v>
      </c>
    </row>
    <row r="925" spans="2:19" ht="12.75">
      <c r="B925" t="s">
        <v>793</v>
      </c>
      <c r="C925" s="18">
        <v>306</v>
      </c>
      <c r="D925">
        <v>126</v>
      </c>
      <c r="E925">
        <v>1</v>
      </c>
      <c r="F925">
        <v>91</v>
      </c>
      <c r="G925" s="21">
        <f t="shared" si="399"/>
        <v>218</v>
      </c>
      <c r="H925" s="20"/>
      <c r="I925" s="18">
        <v>104</v>
      </c>
      <c r="J925">
        <v>0</v>
      </c>
      <c r="K925">
        <v>0</v>
      </c>
      <c r="L925">
        <v>0</v>
      </c>
      <c r="M925" s="21">
        <f t="shared" si="400"/>
        <v>0</v>
      </c>
      <c r="N925" s="20"/>
      <c r="O925" s="18">
        <f t="shared" si="401"/>
        <v>410</v>
      </c>
      <c r="P925">
        <f t="shared" si="402"/>
        <v>126</v>
      </c>
      <c r="Q925">
        <f t="shared" si="403"/>
        <v>1</v>
      </c>
      <c r="R925">
        <f t="shared" si="404"/>
        <v>91</v>
      </c>
      <c r="S925" s="21">
        <f t="shared" si="405"/>
        <v>218</v>
      </c>
    </row>
    <row r="926" spans="2:19" ht="12.75">
      <c r="B926" t="s">
        <v>794</v>
      </c>
      <c r="C926" s="18">
        <v>130</v>
      </c>
      <c r="D926">
        <v>43</v>
      </c>
      <c r="E926">
        <v>1</v>
      </c>
      <c r="F926">
        <v>32</v>
      </c>
      <c r="G926" s="21">
        <f t="shared" si="399"/>
        <v>76</v>
      </c>
      <c r="H926" s="20"/>
      <c r="I926" s="18">
        <v>22</v>
      </c>
      <c r="J926">
        <v>0</v>
      </c>
      <c r="K926">
        <v>0</v>
      </c>
      <c r="L926">
        <v>0</v>
      </c>
      <c r="M926" s="21">
        <f t="shared" si="400"/>
        <v>0</v>
      </c>
      <c r="N926" s="20"/>
      <c r="O926" s="18">
        <f t="shared" si="401"/>
        <v>152</v>
      </c>
      <c r="P926">
        <f t="shared" si="402"/>
        <v>43</v>
      </c>
      <c r="Q926">
        <f t="shared" si="403"/>
        <v>1</v>
      </c>
      <c r="R926">
        <f t="shared" si="404"/>
        <v>32</v>
      </c>
      <c r="S926" s="21">
        <f t="shared" si="405"/>
        <v>76</v>
      </c>
    </row>
    <row r="927" spans="1:19" s="2" customFormat="1" ht="12.75">
      <c r="A927" s="22"/>
      <c r="B927" s="23" t="s">
        <v>25</v>
      </c>
      <c r="C927" s="24">
        <v>2338</v>
      </c>
      <c r="D927" s="25">
        <f>SUM(D919:D926)</f>
        <v>857</v>
      </c>
      <c r="E927" s="25">
        <f>SUM(E919:E926)</f>
        <v>28</v>
      </c>
      <c r="F927" s="25">
        <f>SUM(F919:F926)</f>
        <v>719</v>
      </c>
      <c r="G927" s="25">
        <f>SUM(G919:G926)</f>
        <v>1604</v>
      </c>
      <c r="H927" s="21"/>
      <c r="I927" s="24">
        <f>SUM(I919:I926)</f>
        <v>574</v>
      </c>
      <c r="J927" s="25">
        <f>SUM(J919:J926)</f>
        <v>0</v>
      </c>
      <c r="K927" s="25">
        <f>SUM(K919:K926)</f>
        <v>0</v>
      </c>
      <c r="L927" s="25">
        <f>SUM(L919:L926)</f>
        <v>0</v>
      </c>
      <c r="M927" s="25">
        <f>SUM(M919:M926)</f>
        <v>0</v>
      </c>
      <c r="N927" s="21"/>
      <c r="O927" s="24">
        <f t="shared" si="401"/>
        <v>2912</v>
      </c>
      <c r="P927" s="25">
        <f t="shared" si="402"/>
        <v>857</v>
      </c>
      <c r="Q927" s="25">
        <f t="shared" si="403"/>
        <v>28</v>
      </c>
      <c r="R927" s="25">
        <f t="shared" si="404"/>
        <v>719</v>
      </c>
      <c r="S927" s="25">
        <f t="shared" si="405"/>
        <v>1604</v>
      </c>
    </row>
    <row r="928" spans="1:19" ht="12.75">
      <c r="A928" s="1" t="s">
        <v>795</v>
      </c>
      <c r="C928" s="18"/>
      <c r="G928" s="21"/>
      <c r="H928" s="20"/>
      <c r="I928" s="18"/>
      <c r="M928" s="21"/>
      <c r="N928" s="20"/>
      <c r="O928" s="18"/>
      <c r="S928" s="21"/>
    </row>
    <row r="929" spans="2:19" ht="12.75">
      <c r="B929" t="s">
        <v>11</v>
      </c>
      <c r="C929" s="18">
        <v>9118</v>
      </c>
      <c r="D929">
        <f>3724+150+8+1</f>
        <v>3883</v>
      </c>
      <c r="E929">
        <v>145</v>
      </c>
      <c r="F929">
        <f>5178+133</f>
        <v>5311</v>
      </c>
      <c r="G929" s="21">
        <f aca="true" t="shared" si="406" ref="G929:G939">SUM(D929:F929)</f>
        <v>9339</v>
      </c>
      <c r="H929" s="20"/>
      <c r="I929" s="18">
        <v>1166</v>
      </c>
      <c r="J929">
        <v>1</v>
      </c>
      <c r="K929">
        <v>0</v>
      </c>
      <c r="L929">
        <v>23</v>
      </c>
      <c r="M929" s="21">
        <f aca="true" t="shared" si="407" ref="M929:M939">SUM(J929:L929)</f>
        <v>24</v>
      </c>
      <c r="N929" s="20"/>
      <c r="O929" s="18">
        <f aca="true" t="shared" si="408" ref="O929:O940">C929+I929</f>
        <v>10284</v>
      </c>
      <c r="P929">
        <f aca="true" t="shared" si="409" ref="P929:P940">D929+J929</f>
        <v>3884</v>
      </c>
      <c r="Q929">
        <f aca="true" t="shared" si="410" ref="Q929:Q940">E929+K929</f>
        <v>145</v>
      </c>
      <c r="R929">
        <f aca="true" t="shared" si="411" ref="R929:R940">F929+L929</f>
        <v>5334</v>
      </c>
      <c r="S929" s="21">
        <f aca="true" t="shared" si="412" ref="S929:S940">G929+M929</f>
        <v>9363</v>
      </c>
    </row>
    <row r="930" spans="2:19" ht="12.75">
      <c r="B930" t="s">
        <v>796</v>
      </c>
      <c r="C930" s="18">
        <v>685</v>
      </c>
      <c r="D930">
        <v>128</v>
      </c>
      <c r="E930">
        <v>1</v>
      </c>
      <c r="F930">
        <v>251</v>
      </c>
      <c r="G930" s="21">
        <f t="shared" si="406"/>
        <v>380</v>
      </c>
      <c r="H930" s="20"/>
      <c r="I930" s="18">
        <v>560</v>
      </c>
      <c r="J930">
        <v>0</v>
      </c>
      <c r="K930">
        <v>0</v>
      </c>
      <c r="L930">
        <v>0</v>
      </c>
      <c r="M930" s="21">
        <f t="shared" si="407"/>
        <v>0</v>
      </c>
      <c r="N930" s="20"/>
      <c r="O930" s="18">
        <f t="shared" si="408"/>
        <v>1245</v>
      </c>
      <c r="P930">
        <f t="shared" si="409"/>
        <v>128</v>
      </c>
      <c r="Q930">
        <f t="shared" si="410"/>
        <v>1</v>
      </c>
      <c r="R930">
        <f t="shared" si="411"/>
        <v>251</v>
      </c>
      <c r="S930" s="21">
        <f t="shared" si="412"/>
        <v>380</v>
      </c>
    </row>
    <row r="931" spans="2:19" ht="12.75">
      <c r="B931" t="s">
        <v>797</v>
      </c>
      <c r="C931" s="18">
        <v>1934</v>
      </c>
      <c r="D931">
        <v>577</v>
      </c>
      <c r="E931">
        <v>10</v>
      </c>
      <c r="F931">
        <v>666</v>
      </c>
      <c r="G931" s="21">
        <f t="shared" si="406"/>
        <v>1253</v>
      </c>
      <c r="H931" s="20"/>
      <c r="I931" s="18">
        <v>476</v>
      </c>
      <c r="J931">
        <v>0</v>
      </c>
      <c r="K931">
        <v>0</v>
      </c>
      <c r="L931">
        <v>4</v>
      </c>
      <c r="M931" s="21">
        <f t="shared" si="407"/>
        <v>4</v>
      </c>
      <c r="N931" s="20"/>
      <c r="O931" s="18">
        <f t="shared" si="408"/>
        <v>2410</v>
      </c>
      <c r="P931">
        <f t="shared" si="409"/>
        <v>577</v>
      </c>
      <c r="Q931">
        <f t="shared" si="410"/>
        <v>10</v>
      </c>
      <c r="R931">
        <f t="shared" si="411"/>
        <v>670</v>
      </c>
      <c r="S931" s="21">
        <f t="shared" si="412"/>
        <v>1257</v>
      </c>
    </row>
    <row r="932" spans="2:19" ht="12.75">
      <c r="B932" t="s">
        <v>798</v>
      </c>
      <c r="C932" s="18">
        <v>415</v>
      </c>
      <c r="D932">
        <v>115</v>
      </c>
      <c r="E932">
        <v>10</v>
      </c>
      <c r="F932">
        <v>142</v>
      </c>
      <c r="G932" s="21">
        <f t="shared" si="406"/>
        <v>267</v>
      </c>
      <c r="H932" s="20"/>
      <c r="I932" s="18">
        <v>114</v>
      </c>
      <c r="J932">
        <v>0</v>
      </c>
      <c r="K932">
        <v>0</v>
      </c>
      <c r="L932">
        <v>0</v>
      </c>
      <c r="M932" s="21">
        <f t="shared" si="407"/>
        <v>0</v>
      </c>
      <c r="N932" s="20"/>
      <c r="O932" s="18">
        <f t="shared" si="408"/>
        <v>529</v>
      </c>
      <c r="P932">
        <f t="shared" si="409"/>
        <v>115</v>
      </c>
      <c r="Q932">
        <f t="shared" si="410"/>
        <v>10</v>
      </c>
      <c r="R932">
        <f t="shared" si="411"/>
        <v>142</v>
      </c>
      <c r="S932" s="21">
        <f t="shared" si="412"/>
        <v>267</v>
      </c>
    </row>
    <row r="933" spans="2:19" ht="12.75">
      <c r="B933" t="s">
        <v>799</v>
      </c>
      <c r="C933" s="18">
        <v>580</v>
      </c>
      <c r="D933">
        <v>166</v>
      </c>
      <c r="E933">
        <v>1</v>
      </c>
      <c r="F933">
        <v>174</v>
      </c>
      <c r="G933" s="21">
        <f t="shared" si="406"/>
        <v>341</v>
      </c>
      <c r="H933" s="20"/>
      <c r="I933" s="18">
        <v>530</v>
      </c>
      <c r="J933">
        <v>0</v>
      </c>
      <c r="K933">
        <v>0</v>
      </c>
      <c r="L933">
        <v>3</v>
      </c>
      <c r="M933" s="21">
        <f t="shared" si="407"/>
        <v>3</v>
      </c>
      <c r="N933" s="20"/>
      <c r="O933" s="18">
        <f t="shared" si="408"/>
        <v>1110</v>
      </c>
      <c r="P933">
        <f t="shared" si="409"/>
        <v>166</v>
      </c>
      <c r="Q933">
        <f t="shared" si="410"/>
        <v>1</v>
      </c>
      <c r="R933">
        <f t="shared" si="411"/>
        <v>177</v>
      </c>
      <c r="S933" s="21">
        <f t="shared" si="412"/>
        <v>344</v>
      </c>
    </row>
    <row r="934" spans="2:19" ht="12.75">
      <c r="B934" t="s">
        <v>800</v>
      </c>
      <c r="C934" s="18">
        <v>377</v>
      </c>
      <c r="D934">
        <v>60</v>
      </c>
      <c r="E934">
        <v>1</v>
      </c>
      <c r="F934">
        <v>92</v>
      </c>
      <c r="G934" s="21">
        <f t="shared" si="406"/>
        <v>153</v>
      </c>
      <c r="H934" s="20"/>
      <c r="I934" s="18">
        <v>92</v>
      </c>
      <c r="J934">
        <v>1</v>
      </c>
      <c r="K934">
        <v>0</v>
      </c>
      <c r="L934">
        <v>0</v>
      </c>
      <c r="M934" s="21">
        <f t="shared" si="407"/>
        <v>1</v>
      </c>
      <c r="N934" s="20"/>
      <c r="O934" s="18">
        <f t="shared" si="408"/>
        <v>469</v>
      </c>
      <c r="P934">
        <f t="shared" si="409"/>
        <v>61</v>
      </c>
      <c r="Q934">
        <f t="shared" si="410"/>
        <v>1</v>
      </c>
      <c r="R934">
        <f t="shared" si="411"/>
        <v>92</v>
      </c>
      <c r="S934" s="21">
        <f t="shared" si="412"/>
        <v>154</v>
      </c>
    </row>
    <row r="935" spans="2:19" ht="12.75">
      <c r="B935" t="s">
        <v>801</v>
      </c>
      <c r="C935" s="18">
        <v>1333</v>
      </c>
      <c r="D935">
        <v>570</v>
      </c>
      <c r="E935">
        <v>15</v>
      </c>
      <c r="F935">
        <v>864</v>
      </c>
      <c r="G935" s="21">
        <f t="shared" si="406"/>
        <v>1449</v>
      </c>
      <c r="H935" s="20"/>
      <c r="I935" s="18">
        <v>509</v>
      </c>
      <c r="J935">
        <v>0</v>
      </c>
      <c r="K935">
        <v>0</v>
      </c>
      <c r="L935">
        <v>0</v>
      </c>
      <c r="M935" s="21">
        <f t="shared" si="407"/>
        <v>0</v>
      </c>
      <c r="N935" s="20"/>
      <c r="O935" s="18">
        <f t="shared" si="408"/>
        <v>1842</v>
      </c>
      <c r="P935">
        <f t="shared" si="409"/>
        <v>570</v>
      </c>
      <c r="Q935">
        <f t="shared" si="410"/>
        <v>15</v>
      </c>
      <c r="R935">
        <f t="shared" si="411"/>
        <v>864</v>
      </c>
      <c r="S935" s="21">
        <f t="shared" si="412"/>
        <v>1449</v>
      </c>
    </row>
    <row r="936" spans="2:19" ht="12.75">
      <c r="B936" t="s">
        <v>802</v>
      </c>
      <c r="C936" s="18">
        <v>961</v>
      </c>
      <c r="D936">
        <v>345</v>
      </c>
      <c r="E936">
        <v>10</v>
      </c>
      <c r="F936">
        <v>674</v>
      </c>
      <c r="G936" s="21">
        <f t="shared" si="406"/>
        <v>1029</v>
      </c>
      <c r="H936" s="20"/>
      <c r="I936" s="18">
        <v>207</v>
      </c>
      <c r="J936">
        <v>0</v>
      </c>
      <c r="K936">
        <v>0</v>
      </c>
      <c r="L936">
        <v>0</v>
      </c>
      <c r="M936" s="21">
        <f t="shared" si="407"/>
        <v>0</v>
      </c>
      <c r="N936" s="20"/>
      <c r="O936" s="18">
        <f t="shared" si="408"/>
        <v>1168</v>
      </c>
      <c r="P936">
        <f t="shared" si="409"/>
        <v>345</v>
      </c>
      <c r="Q936">
        <f t="shared" si="410"/>
        <v>10</v>
      </c>
      <c r="R936">
        <f t="shared" si="411"/>
        <v>674</v>
      </c>
      <c r="S936" s="21">
        <f t="shared" si="412"/>
        <v>1029</v>
      </c>
    </row>
    <row r="937" spans="2:19" ht="12.75">
      <c r="B937" t="s">
        <v>803</v>
      </c>
      <c r="C937" s="18">
        <v>1158</v>
      </c>
      <c r="D937">
        <v>286</v>
      </c>
      <c r="E937">
        <v>6</v>
      </c>
      <c r="F937">
        <v>430</v>
      </c>
      <c r="G937" s="21">
        <f t="shared" si="406"/>
        <v>722</v>
      </c>
      <c r="H937" s="20"/>
      <c r="I937" s="18">
        <v>282</v>
      </c>
      <c r="J937">
        <v>0</v>
      </c>
      <c r="K937">
        <v>0</v>
      </c>
      <c r="L937">
        <v>5</v>
      </c>
      <c r="M937" s="21">
        <f t="shared" si="407"/>
        <v>5</v>
      </c>
      <c r="N937" s="20"/>
      <c r="O937" s="18">
        <f t="shared" si="408"/>
        <v>1440</v>
      </c>
      <c r="P937">
        <f t="shared" si="409"/>
        <v>286</v>
      </c>
      <c r="Q937">
        <f t="shared" si="410"/>
        <v>6</v>
      </c>
      <c r="R937">
        <f t="shared" si="411"/>
        <v>435</v>
      </c>
      <c r="S937" s="21">
        <f t="shared" si="412"/>
        <v>727</v>
      </c>
    </row>
    <row r="938" spans="2:19" ht="12.75">
      <c r="B938" t="s">
        <v>804</v>
      </c>
      <c r="C938" s="18">
        <v>456</v>
      </c>
      <c r="D938">
        <v>77</v>
      </c>
      <c r="E938">
        <v>3</v>
      </c>
      <c r="F938">
        <v>130</v>
      </c>
      <c r="G938" s="21">
        <f t="shared" si="406"/>
        <v>210</v>
      </c>
      <c r="H938" s="20"/>
      <c r="I938" s="18">
        <v>341</v>
      </c>
      <c r="J938">
        <v>0</v>
      </c>
      <c r="K938">
        <v>0</v>
      </c>
      <c r="L938">
        <v>0</v>
      </c>
      <c r="M938" s="21">
        <f t="shared" si="407"/>
        <v>0</v>
      </c>
      <c r="N938" s="20"/>
      <c r="O938" s="18">
        <f t="shared" si="408"/>
        <v>797</v>
      </c>
      <c r="P938">
        <f t="shared" si="409"/>
        <v>77</v>
      </c>
      <c r="Q938">
        <f t="shared" si="410"/>
        <v>3</v>
      </c>
      <c r="R938">
        <f t="shared" si="411"/>
        <v>130</v>
      </c>
      <c r="S938" s="21">
        <f t="shared" si="412"/>
        <v>210</v>
      </c>
    </row>
    <row r="939" spans="2:19" ht="12.75">
      <c r="B939" t="s">
        <v>805</v>
      </c>
      <c r="C939" s="18">
        <v>325</v>
      </c>
      <c r="D939">
        <v>27</v>
      </c>
      <c r="E939">
        <v>1</v>
      </c>
      <c r="F939">
        <v>52</v>
      </c>
      <c r="G939" s="21">
        <f t="shared" si="406"/>
        <v>80</v>
      </c>
      <c r="H939" s="20"/>
      <c r="I939" s="18">
        <v>275</v>
      </c>
      <c r="J939">
        <v>0</v>
      </c>
      <c r="K939">
        <v>0</v>
      </c>
      <c r="L939">
        <v>10</v>
      </c>
      <c r="M939" s="21">
        <f t="shared" si="407"/>
        <v>10</v>
      </c>
      <c r="N939" s="20"/>
      <c r="O939" s="18">
        <f t="shared" si="408"/>
        <v>600</v>
      </c>
      <c r="P939">
        <f t="shared" si="409"/>
        <v>27</v>
      </c>
      <c r="Q939">
        <f t="shared" si="410"/>
        <v>1</v>
      </c>
      <c r="R939">
        <f t="shared" si="411"/>
        <v>62</v>
      </c>
      <c r="S939" s="21">
        <f t="shared" si="412"/>
        <v>90</v>
      </c>
    </row>
    <row r="940" spans="1:19" s="2" customFormat="1" ht="12.75">
      <c r="A940" s="22"/>
      <c r="B940" s="23" t="s">
        <v>25</v>
      </c>
      <c r="C940" s="24">
        <v>17342</v>
      </c>
      <c r="D940" s="25">
        <f>SUM(D929:D939)</f>
        <v>6234</v>
      </c>
      <c r="E940" s="25">
        <f>SUM(E929:E939)</f>
        <v>203</v>
      </c>
      <c r="F940" s="25">
        <f>SUM(F929:F939)</f>
        <v>8786</v>
      </c>
      <c r="G940" s="25">
        <f>SUM(G929:G939)</f>
        <v>15223</v>
      </c>
      <c r="H940" s="21"/>
      <c r="I940" s="24">
        <f>SUM(I929:I939)</f>
        <v>4552</v>
      </c>
      <c r="J940" s="25">
        <v>3</v>
      </c>
      <c r="K940" s="25">
        <f>SUM(K929:K939)</f>
        <v>0</v>
      </c>
      <c r="L940" s="25">
        <f>SUM(L929:L939)</f>
        <v>45</v>
      </c>
      <c r="M940" s="25">
        <f>SUM(M929:M939)</f>
        <v>47</v>
      </c>
      <c r="N940" s="21"/>
      <c r="O940" s="24">
        <f t="shared" si="408"/>
        <v>21894</v>
      </c>
      <c r="P940" s="25">
        <f t="shared" si="409"/>
        <v>6237</v>
      </c>
      <c r="Q940" s="25">
        <f t="shared" si="410"/>
        <v>203</v>
      </c>
      <c r="R940" s="25">
        <f t="shared" si="411"/>
        <v>8831</v>
      </c>
      <c r="S940" s="25">
        <f t="shared" si="412"/>
        <v>15270</v>
      </c>
    </row>
    <row r="941" spans="1:19" ht="12.75">
      <c r="A941" s="1" t="s">
        <v>806</v>
      </c>
      <c r="C941" s="18">
        <v>0</v>
      </c>
      <c r="G941" s="21"/>
      <c r="H941" s="20"/>
      <c r="I941" s="18"/>
      <c r="M941" s="21"/>
      <c r="N941" s="20"/>
      <c r="O941" s="18"/>
      <c r="S941" s="21"/>
    </row>
    <row r="942" spans="2:19" ht="12.75">
      <c r="B942" t="s">
        <v>11</v>
      </c>
      <c r="C942" s="18">
        <v>11291</v>
      </c>
      <c r="D942">
        <f>3438+28</f>
        <v>3466</v>
      </c>
      <c r="E942">
        <v>71</v>
      </c>
      <c r="F942">
        <f>2120+49</f>
        <v>2169</v>
      </c>
      <c r="G942" s="21">
        <f aca="true" t="shared" si="413" ref="G942:G947">SUM(D942:F942)</f>
        <v>5706</v>
      </c>
      <c r="H942" s="20"/>
      <c r="I942" s="18">
        <v>3024</v>
      </c>
      <c r="J942">
        <v>751</v>
      </c>
      <c r="K942">
        <v>4</v>
      </c>
      <c r="L942">
        <v>618</v>
      </c>
      <c r="M942" s="21">
        <f aca="true" t="shared" si="414" ref="M942:M947">SUM(J942:L942)</f>
        <v>1373</v>
      </c>
      <c r="N942" s="20"/>
      <c r="O942" s="18">
        <f aca="true" t="shared" si="415" ref="O942:S948">C942+I942</f>
        <v>14315</v>
      </c>
      <c r="P942">
        <f t="shared" si="415"/>
        <v>4217</v>
      </c>
      <c r="Q942">
        <f t="shared" si="415"/>
        <v>75</v>
      </c>
      <c r="R942">
        <f t="shared" si="415"/>
        <v>2787</v>
      </c>
      <c r="S942" s="21">
        <f t="shared" si="415"/>
        <v>7079</v>
      </c>
    </row>
    <row r="943" spans="2:19" ht="12.75">
      <c r="B943" t="s">
        <v>807</v>
      </c>
      <c r="C943" s="18">
        <v>1287</v>
      </c>
      <c r="D943">
        <v>505</v>
      </c>
      <c r="E943">
        <v>13</v>
      </c>
      <c r="F943">
        <v>335</v>
      </c>
      <c r="G943" s="21">
        <f t="shared" si="413"/>
        <v>853</v>
      </c>
      <c r="H943" s="20"/>
      <c r="I943" s="18">
        <v>1660</v>
      </c>
      <c r="J943">
        <v>444</v>
      </c>
      <c r="K943">
        <v>5</v>
      </c>
      <c r="L943">
        <v>178</v>
      </c>
      <c r="M943" s="21">
        <f t="shared" si="414"/>
        <v>627</v>
      </c>
      <c r="N943" s="20"/>
      <c r="O943" s="18">
        <f t="shared" si="415"/>
        <v>2947</v>
      </c>
      <c r="P943">
        <f t="shared" si="415"/>
        <v>949</v>
      </c>
      <c r="Q943">
        <f t="shared" si="415"/>
        <v>18</v>
      </c>
      <c r="R943">
        <f t="shared" si="415"/>
        <v>513</v>
      </c>
      <c r="S943" s="21">
        <f t="shared" si="415"/>
        <v>1480</v>
      </c>
    </row>
    <row r="944" spans="2:19" ht="12.75">
      <c r="B944" t="s">
        <v>808</v>
      </c>
      <c r="C944" s="18">
        <v>1386</v>
      </c>
      <c r="D944">
        <v>619</v>
      </c>
      <c r="E944">
        <v>7</v>
      </c>
      <c r="F944">
        <v>258</v>
      </c>
      <c r="G944" s="21">
        <f t="shared" si="413"/>
        <v>884</v>
      </c>
      <c r="H944" s="20"/>
      <c r="I944" s="18">
        <v>3563</v>
      </c>
      <c r="J944">
        <v>1140</v>
      </c>
      <c r="K944">
        <v>5</v>
      </c>
      <c r="L944">
        <v>301</v>
      </c>
      <c r="M944" s="21">
        <f t="shared" si="414"/>
        <v>1446</v>
      </c>
      <c r="N944" s="20"/>
      <c r="O944" s="18">
        <f t="shared" si="415"/>
        <v>4949</v>
      </c>
      <c r="P944">
        <f t="shared" si="415"/>
        <v>1759</v>
      </c>
      <c r="Q944">
        <f t="shared" si="415"/>
        <v>12</v>
      </c>
      <c r="R944">
        <f t="shared" si="415"/>
        <v>559</v>
      </c>
      <c r="S944" s="21">
        <f t="shared" si="415"/>
        <v>2330</v>
      </c>
    </row>
    <row r="945" spans="2:19" ht="12.75">
      <c r="B945" t="s">
        <v>809</v>
      </c>
      <c r="C945" s="18">
        <v>1109</v>
      </c>
      <c r="D945">
        <v>526</v>
      </c>
      <c r="E945">
        <v>18</v>
      </c>
      <c r="F945">
        <v>404</v>
      </c>
      <c r="G945" s="21">
        <f t="shared" si="413"/>
        <v>948</v>
      </c>
      <c r="H945" s="20"/>
      <c r="I945" s="18">
        <v>482</v>
      </c>
      <c r="J945">
        <v>131</v>
      </c>
      <c r="K945">
        <v>5</v>
      </c>
      <c r="L945">
        <v>34</v>
      </c>
      <c r="M945" s="21">
        <f t="shared" si="414"/>
        <v>170</v>
      </c>
      <c r="N945" s="20"/>
      <c r="O945" s="18">
        <f t="shared" si="415"/>
        <v>1591</v>
      </c>
      <c r="P945">
        <f t="shared" si="415"/>
        <v>657</v>
      </c>
      <c r="Q945">
        <f t="shared" si="415"/>
        <v>23</v>
      </c>
      <c r="R945">
        <f t="shared" si="415"/>
        <v>438</v>
      </c>
      <c r="S945" s="21">
        <f t="shared" si="415"/>
        <v>1118</v>
      </c>
    </row>
    <row r="946" spans="2:19" ht="12.75">
      <c r="B946" t="s">
        <v>810</v>
      </c>
      <c r="C946" s="18">
        <v>1166</v>
      </c>
      <c r="D946">
        <v>456</v>
      </c>
      <c r="E946">
        <v>13</v>
      </c>
      <c r="F946">
        <v>285</v>
      </c>
      <c r="G946" s="21">
        <f t="shared" si="413"/>
        <v>754</v>
      </c>
      <c r="H946" s="20"/>
      <c r="I946" s="18">
        <v>1090</v>
      </c>
      <c r="J946">
        <v>256</v>
      </c>
      <c r="K946">
        <v>4</v>
      </c>
      <c r="L946">
        <v>114</v>
      </c>
      <c r="M946" s="21">
        <f t="shared" si="414"/>
        <v>374</v>
      </c>
      <c r="N946" s="20"/>
      <c r="O946" s="18">
        <f t="shared" si="415"/>
        <v>2256</v>
      </c>
      <c r="P946">
        <f t="shared" si="415"/>
        <v>712</v>
      </c>
      <c r="Q946">
        <f t="shared" si="415"/>
        <v>17</v>
      </c>
      <c r="R946">
        <f t="shared" si="415"/>
        <v>399</v>
      </c>
      <c r="S946" s="21">
        <f t="shared" si="415"/>
        <v>1128</v>
      </c>
    </row>
    <row r="947" spans="2:19" ht="12.75">
      <c r="B947" t="s">
        <v>670</v>
      </c>
      <c r="C947" s="18">
        <v>769</v>
      </c>
      <c r="D947">
        <v>525</v>
      </c>
      <c r="E947">
        <v>5</v>
      </c>
      <c r="F947">
        <v>228</v>
      </c>
      <c r="G947" s="21">
        <f t="shared" si="413"/>
        <v>758</v>
      </c>
      <c r="H947" s="20"/>
      <c r="I947" s="18">
        <v>1231</v>
      </c>
      <c r="J947">
        <v>421</v>
      </c>
      <c r="K947">
        <v>6</v>
      </c>
      <c r="L947">
        <v>119</v>
      </c>
      <c r="M947" s="21">
        <f t="shared" si="414"/>
        <v>546</v>
      </c>
      <c r="N947" s="20"/>
      <c r="O947" s="18">
        <f t="shared" si="415"/>
        <v>2000</v>
      </c>
      <c r="P947">
        <f t="shared" si="415"/>
        <v>946</v>
      </c>
      <c r="Q947">
        <f t="shared" si="415"/>
        <v>11</v>
      </c>
      <c r="R947">
        <f t="shared" si="415"/>
        <v>347</v>
      </c>
      <c r="S947" s="21">
        <f t="shared" si="415"/>
        <v>1304</v>
      </c>
    </row>
    <row r="948" spans="1:19" s="2" customFormat="1" ht="12.75">
      <c r="A948" s="22"/>
      <c r="B948" s="23" t="s">
        <v>25</v>
      </c>
      <c r="C948" s="24">
        <v>17008</v>
      </c>
      <c r="D948" s="25">
        <f>SUM(D942:D947)</f>
        <v>6097</v>
      </c>
      <c r="E948" s="25">
        <f>SUM(E942:E947)</f>
        <v>127</v>
      </c>
      <c r="F948" s="25">
        <f>SUM(F942:F947)</f>
        <v>3679</v>
      </c>
      <c r="G948" s="25">
        <f>SUM(G942:G947)</f>
        <v>9903</v>
      </c>
      <c r="H948" s="21"/>
      <c r="I948" s="24">
        <f>SUM(I942:I947)</f>
        <v>11050</v>
      </c>
      <c r="J948" s="25">
        <f>SUM(J942:J947)</f>
        <v>3143</v>
      </c>
      <c r="K948" s="25">
        <f>SUM(K942:K947)</f>
        <v>29</v>
      </c>
      <c r="L948" s="25">
        <f>SUM(L942:L947)</f>
        <v>1364</v>
      </c>
      <c r="M948" s="25">
        <f>SUM(M942:M947)</f>
        <v>4536</v>
      </c>
      <c r="N948" s="21"/>
      <c r="O948" s="24">
        <f t="shared" si="415"/>
        <v>28058</v>
      </c>
      <c r="P948" s="25">
        <f t="shared" si="415"/>
        <v>9240</v>
      </c>
      <c r="Q948" s="25">
        <f t="shared" si="415"/>
        <v>156</v>
      </c>
      <c r="R948" s="25">
        <f t="shared" si="415"/>
        <v>5043</v>
      </c>
      <c r="S948" s="25">
        <f t="shared" si="415"/>
        <v>14439</v>
      </c>
    </row>
    <row r="949" spans="1:19" ht="12.75">
      <c r="A949" s="1" t="s">
        <v>811</v>
      </c>
      <c r="C949" s="18"/>
      <c r="G949" s="21"/>
      <c r="H949" s="20"/>
      <c r="I949" s="18"/>
      <c r="M949" s="21"/>
      <c r="N949" s="20"/>
      <c r="O949" s="18"/>
      <c r="S949" s="21"/>
    </row>
    <row r="950" spans="2:19" ht="12.75">
      <c r="B950" t="s">
        <v>11</v>
      </c>
      <c r="C950" s="18">
        <v>6932</v>
      </c>
      <c r="D950">
        <f>2314+120+7</f>
        <v>2441</v>
      </c>
      <c r="E950">
        <v>55</v>
      </c>
      <c r="F950">
        <f>3075+102</f>
        <v>3177</v>
      </c>
      <c r="G950" s="21">
        <f aca="true" t="shared" si="416" ref="G950:G961">SUM(D950:F950)</f>
        <v>5673</v>
      </c>
      <c r="H950" s="20"/>
      <c r="I950" s="18">
        <v>138</v>
      </c>
      <c r="J950">
        <v>3</v>
      </c>
      <c r="K950">
        <v>0</v>
      </c>
      <c r="L950">
        <v>0</v>
      </c>
      <c r="M950" s="21">
        <f aca="true" t="shared" si="417" ref="M950:M961">SUM(J950:L950)</f>
        <v>3</v>
      </c>
      <c r="N950" s="20"/>
      <c r="O950" s="18">
        <f aca="true" t="shared" si="418" ref="O950:O962">C950+I950</f>
        <v>7070</v>
      </c>
      <c r="P950">
        <f aca="true" t="shared" si="419" ref="P950:P962">D950+J950</f>
        <v>2444</v>
      </c>
      <c r="Q950">
        <f aca="true" t="shared" si="420" ref="Q950:Q962">E950+K950</f>
        <v>55</v>
      </c>
      <c r="R950">
        <f aca="true" t="shared" si="421" ref="R950:R962">F950+L950</f>
        <v>3177</v>
      </c>
      <c r="S950" s="21">
        <f aca="true" t="shared" si="422" ref="S950:S962">G950+M950</f>
        <v>5676</v>
      </c>
    </row>
    <row r="951" spans="2:19" ht="12.75">
      <c r="B951" t="s">
        <v>812</v>
      </c>
      <c r="C951" s="18">
        <v>459</v>
      </c>
      <c r="D951">
        <v>74</v>
      </c>
      <c r="E951">
        <v>6</v>
      </c>
      <c r="F951">
        <v>89</v>
      </c>
      <c r="G951" s="21">
        <f t="shared" si="416"/>
        <v>169</v>
      </c>
      <c r="H951" s="20"/>
      <c r="I951" s="18">
        <v>12</v>
      </c>
      <c r="J951">
        <v>0</v>
      </c>
      <c r="K951">
        <v>0</v>
      </c>
      <c r="L951">
        <v>0</v>
      </c>
      <c r="M951" s="21">
        <f t="shared" si="417"/>
        <v>0</v>
      </c>
      <c r="N951" s="20"/>
      <c r="O951" s="18">
        <f t="shared" si="418"/>
        <v>471</v>
      </c>
      <c r="P951">
        <f t="shared" si="419"/>
        <v>74</v>
      </c>
      <c r="Q951">
        <f t="shared" si="420"/>
        <v>6</v>
      </c>
      <c r="R951">
        <f t="shared" si="421"/>
        <v>89</v>
      </c>
      <c r="S951" s="21">
        <f t="shared" si="422"/>
        <v>169</v>
      </c>
    </row>
    <row r="952" spans="2:19" ht="12.75">
      <c r="B952" t="s">
        <v>813</v>
      </c>
      <c r="C952" s="18">
        <v>213</v>
      </c>
      <c r="D952">
        <v>26</v>
      </c>
      <c r="E952">
        <v>1</v>
      </c>
      <c r="F952">
        <v>34</v>
      </c>
      <c r="G952" s="21">
        <f t="shared" si="416"/>
        <v>61</v>
      </c>
      <c r="H952" s="20"/>
      <c r="I952" s="18">
        <v>3</v>
      </c>
      <c r="J952">
        <v>0</v>
      </c>
      <c r="K952">
        <v>0</v>
      </c>
      <c r="L952">
        <v>0</v>
      </c>
      <c r="M952" s="21">
        <f t="shared" si="417"/>
        <v>0</v>
      </c>
      <c r="N952" s="20"/>
      <c r="O952" s="18">
        <f t="shared" si="418"/>
        <v>216</v>
      </c>
      <c r="P952">
        <f t="shared" si="419"/>
        <v>26</v>
      </c>
      <c r="Q952">
        <f t="shared" si="420"/>
        <v>1</v>
      </c>
      <c r="R952">
        <f t="shared" si="421"/>
        <v>34</v>
      </c>
      <c r="S952" s="21">
        <f t="shared" si="422"/>
        <v>61</v>
      </c>
    </row>
    <row r="953" spans="2:19" ht="12.75">
      <c r="B953" t="s">
        <v>814</v>
      </c>
      <c r="C953" s="18">
        <v>1577</v>
      </c>
      <c r="D953">
        <v>472</v>
      </c>
      <c r="E953">
        <v>2</v>
      </c>
      <c r="F953">
        <v>471</v>
      </c>
      <c r="G953" s="21">
        <f t="shared" si="416"/>
        <v>945</v>
      </c>
      <c r="H953" s="20"/>
      <c r="I953" s="18">
        <v>427</v>
      </c>
      <c r="J953">
        <v>0</v>
      </c>
      <c r="K953">
        <v>0</v>
      </c>
      <c r="L953">
        <v>0</v>
      </c>
      <c r="M953" s="21">
        <f t="shared" si="417"/>
        <v>0</v>
      </c>
      <c r="N953" s="20"/>
      <c r="O953" s="18">
        <f t="shared" si="418"/>
        <v>2004</v>
      </c>
      <c r="P953">
        <f t="shared" si="419"/>
        <v>472</v>
      </c>
      <c r="Q953">
        <f t="shared" si="420"/>
        <v>2</v>
      </c>
      <c r="R953">
        <f t="shared" si="421"/>
        <v>471</v>
      </c>
      <c r="S953" s="21">
        <f t="shared" si="422"/>
        <v>945</v>
      </c>
    </row>
    <row r="954" spans="2:19" ht="12.75">
      <c r="B954" t="s">
        <v>815</v>
      </c>
      <c r="C954" s="18">
        <v>433</v>
      </c>
      <c r="D954">
        <v>99</v>
      </c>
      <c r="E954">
        <v>1</v>
      </c>
      <c r="F954">
        <v>159</v>
      </c>
      <c r="G954" s="21">
        <f t="shared" si="416"/>
        <v>259</v>
      </c>
      <c r="H954" s="20"/>
      <c r="I954" s="18">
        <v>111</v>
      </c>
      <c r="J954">
        <v>0</v>
      </c>
      <c r="K954">
        <v>0</v>
      </c>
      <c r="L954">
        <v>0</v>
      </c>
      <c r="M954" s="21">
        <f t="shared" si="417"/>
        <v>0</v>
      </c>
      <c r="N954" s="20"/>
      <c r="O954" s="18">
        <f t="shared" si="418"/>
        <v>544</v>
      </c>
      <c r="P954">
        <f t="shared" si="419"/>
        <v>99</v>
      </c>
      <c r="Q954">
        <f t="shared" si="420"/>
        <v>1</v>
      </c>
      <c r="R954">
        <f t="shared" si="421"/>
        <v>159</v>
      </c>
      <c r="S954" s="21">
        <f t="shared" si="422"/>
        <v>259</v>
      </c>
    </row>
    <row r="955" spans="2:19" ht="12.75">
      <c r="B955" t="s">
        <v>816</v>
      </c>
      <c r="C955" s="18">
        <v>386</v>
      </c>
      <c r="D955">
        <v>56</v>
      </c>
      <c r="E955">
        <v>0</v>
      </c>
      <c r="F955">
        <v>79</v>
      </c>
      <c r="G955" s="21">
        <f t="shared" si="416"/>
        <v>135</v>
      </c>
      <c r="H955" s="20"/>
      <c r="I955" s="18">
        <v>15</v>
      </c>
      <c r="J955">
        <v>0</v>
      </c>
      <c r="K955">
        <v>0</v>
      </c>
      <c r="L955">
        <v>0</v>
      </c>
      <c r="M955" s="21">
        <f t="shared" si="417"/>
        <v>0</v>
      </c>
      <c r="N955" s="20"/>
      <c r="O955" s="18">
        <f t="shared" si="418"/>
        <v>401</v>
      </c>
      <c r="P955">
        <f t="shared" si="419"/>
        <v>56</v>
      </c>
      <c r="Q955">
        <f t="shared" si="420"/>
        <v>0</v>
      </c>
      <c r="R955">
        <f t="shared" si="421"/>
        <v>79</v>
      </c>
      <c r="S955" s="21">
        <f t="shared" si="422"/>
        <v>135</v>
      </c>
    </row>
    <row r="956" spans="2:19" ht="12.75">
      <c r="B956" t="s">
        <v>817</v>
      </c>
      <c r="C956" s="18">
        <v>323</v>
      </c>
      <c r="D956">
        <v>19</v>
      </c>
      <c r="E956">
        <v>0</v>
      </c>
      <c r="F956">
        <v>25</v>
      </c>
      <c r="G956" s="21">
        <f t="shared" si="416"/>
        <v>44</v>
      </c>
      <c r="H956" s="20"/>
      <c r="I956" s="18">
        <v>15</v>
      </c>
      <c r="J956">
        <v>0</v>
      </c>
      <c r="K956">
        <v>0</v>
      </c>
      <c r="L956">
        <v>0</v>
      </c>
      <c r="M956" s="21">
        <f t="shared" si="417"/>
        <v>0</v>
      </c>
      <c r="N956" s="20"/>
      <c r="O956" s="18">
        <f t="shared" si="418"/>
        <v>338</v>
      </c>
      <c r="P956">
        <f t="shared" si="419"/>
        <v>19</v>
      </c>
      <c r="Q956">
        <f t="shared" si="420"/>
        <v>0</v>
      </c>
      <c r="R956">
        <f t="shared" si="421"/>
        <v>25</v>
      </c>
      <c r="S956" s="21">
        <f t="shared" si="422"/>
        <v>44</v>
      </c>
    </row>
    <row r="957" spans="2:19" ht="12.75">
      <c r="B957" t="s">
        <v>818</v>
      </c>
      <c r="C957" s="18">
        <v>732</v>
      </c>
      <c r="D957">
        <v>74</v>
      </c>
      <c r="E957">
        <v>1</v>
      </c>
      <c r="F957">
        <v>116</v>
      </c>
      <c r="G957" s="21">
        <f t="shared" si="416"/>
        <v>191</v>
      </c>
      <c r="H957" s="20"/>
      <c r="I957" s="18">
        <v>22</v>
      </c>
      <c r="J957">
        <v>0</v>
      </c>
      <c r="K957">
        <v>0</v>
      </c>
      <c r="L957">
        <v>0</v>
      </c>
      <c r="M957" s="21">
        <f t="shared" si="417"/>
        <v>0</v>
      </c>
      <c r="N957" s="20"/>
      <c r="O957" s="18">
        <f t="shared" si="418"/>
        <v>754</v>
      </c>
      <c r="P957">
        <f t="shared" si="419"/>
        <v>74</v>
      </c>
      <c r="Q957">
        <f t="shared" si="420"/>
        <v>1</v>
      </c>
      <c r="R957">
        <f t="shared" si="421"/>
        <v>116</v>
      </c>
      <c r="S957" s="21">
        <f t="shared" si="422"/>
        <v>191</v>
      </c>
    </row>
    <row r="958" spans="2:19" ht="12.75">
      <c r="B958" t="s">
        <v>819</v>
      </c>
      <c r="C958" s="18">
        <v>61</v>
      </c>
      <c r="D958">
        <v>4</v>
      </c>
      <c r="E958">
        <v>0</v>
      </c>
      <c r="F958">
        <v>8</v>
      </c>
      <c r="G958" s="21">
        <f t="shared" si="416"/>
        <v>12</v>
      </c>
      <c r="H958" s="20"/>
      <c r="I958" s="18">
        <v>2</v>
      </c>
      <c r="J958">
        <v>0</v>
      </c>
      <c r="K958">
        <v>0</v>
      </c>
      <c r="L958">
        <v>0</v>
      </c>
      <c r="M958" s="21">
        <f t="shared" si="417"/>
        <v>0</v>
      </c>
      <c r="N958" s="20"/>
      <c r="O958" s="18">
        <f t="shared" si="418"/>
        <v>63</v>
      </c>
      <c r="P958">
        <f t="shared" si="419"/>
        <v>4</v>
      </c>
      <c r="Q958">
        <f t="shared" si="420"/>
        <v>0</v>
      </c>
      <c r="R958">
        <f t="shared" si="421"/>
        <v>8</v>
      </c>
      <c r="S958" s="21">
        <f t="shared" si="422"/>
        <v>12</v>
      </c>
    </row>
    <row r="959" spans="2:19" ht="12.75">
      <c r="B959" t="s">
        <v>820</v>
      </c>
      <c r="C959" s="18">
        <v>144</v>
      </c>
      <c r="D959">
        <v>25</v>
      </c>
      <c r="E959">
        <v>0</v>
      </c>
      <c r="F959">
        <v>48</v>
      </c>
      <c r="G959" s="21">
        <f t="shared" si="416"/>
        <v>73</v>
      </c>
      <c r="H959" s="20"/>
      <c r="I959" s="18">
        <v>0</v>
      </c>
      <c r="J959">
        <v>0</v>
      </c>
      <c r="K959">
        <v>0</v>
      </c>
      <c r="L959">
        <v>0</v>
      </c>
      <c r="M959" s="21">
        <f t="shared" si="417"/>
        <v>0</v>
      </c>
      <c r="N959" s="20"/>
      <c r="O959" s="18">
        <f t="shared" si="418"/>
        <v>144</v>
      </c>
      <c r="P959">
        <f t="shared" si="419"/>
        <v>25</v>
      </c>
      <c r="Q959">
        <f t="shared" si="420"/>
        <v>0</v>
      </c>
      <c r="R959">
        <f t="shared" si="421"/>
        <v>48</v>
      </c>
      <c r="S959" s="21">
        <f t="shared" si="422"/>
        <v>73</v>
      </c>
    </row>
    <row r="960" spans="2:19" ht="12.75">
      <c r="B960" t="s">
        <v>139</v>
      </c>
      <c r="C960" s="18">
        <v>104</v>
      </c>
      <c r="D960">
        <v>30</v>
      </c>
      <c r="E960">
        <v>0</v>
      </c>
      <c r="F960">
        <v>47</v>
      </c>
      <c r="G960" s="21">
        <f t="shared" si="416"/>
        <v>77</v>
      </c>
      <c r="H960" s="20"/>
      <c r="I960" s="18">
        <v>2</v>
      </c>
      <c r="J960">
        <v>0</v>
      </c>
      <c r="K960">
        <v>0</v>
      </c>
      <c r="L960">
        <v>0</v>
      </c>
      <c r="M960" s="21">
        <f t="shared" si="417"/>
        <v>0</v>
      </c>
      <c r="N960" s="20"/>
      <c r="O960" s="18">
        <f t="shared" si="418"/>
        <v>106</v>
      </c>
      <c r="P960">
        <f t="shared" si="419"/>
        <v>30</v>
      </c>
      <c r="Q960">
        <f t="shared" si="420"/>
        <v>0</v>
      </c>
      <c r="R960">
        <f t="shared" si="421"/>
        <v>47</v>
      </c>
      <c r="S960" s="21">
        <f t="shared" si="422"/>
        <v>77</v>
      </c>
    </row>
    <row r="961" spans="2:19" ht="12.75">
      <c r="B961" t="s">
        <v>757</v>
      </c>
      <c r="C961" s="18">
        <v>107</v>
      </c>
      <c r="D961">
        <v>16</v>
      </c>
      <c r="E961">
        <v>0</v>
      </c>
      <c r="F961">
        <v>40</v>
      </c>
      <c r="G961" s="21">
        <f t="shared" si="416"/>
        <v>56</v>
      </c>
      <c r="H961" s="20"/>
      <c r="I961" s="18">
        <v>7</v>
      </c>
      <c r="J961">
        <v>0</v>
      </c>
      <c r="K961">
        <v>0</v>
      </c>
      <c r="L961">
        <v>0</v>
      </c>
      <c r="M961" s="21">
        <f t="shared" si="417"/>
        <v>0</v>
      </c>
      <c r="N961" s="20"/>
      <c r="O961" s="18">
        <f t="shared" si="418"/>
        <v>114</v>
      </c>
      <c r="P961">
        <f t="shared" si="419"/>
        <v>16</v>
      </c>
      <c r="Q961">
        <f t="shared" si="420"/>
        <v>0</v>
      </c>
      <c r="R961">
        <f t="shared" si="421"/>
        <v>40</v>
      </c>
      <c r="S961" s="21">
        <f t="shared" si="422"/>
        <v>56</v>
      </c>
    </row>
    <row r="962" spans="1:19" s="2" customFormat="1" ht="12.75">
      <c r="A962" s="22"/>
      <c r="B962" s="23" t="s">
        <v>25</v>
      </c>
      <c r="C962" s="24">
        <v>11471</v>
      </c>
      <c r="D962" s="25">
        <f>SUM(D950:D961)</f>
        <v>3336</v>
      </c>
      <c r="E962" s="25">
        <f>SUM(E950:E961)</f>
        <v>66</v>
      </c>
      <c r="F962" s="25">
        <f>SUM(F950:F961)</f>
        <v>4293</v>
      </c>
      <c r="G962" s="25">
        <f>SUM(G950:G961)</f>
        <v>7695</v>
      </c>
      <c r="H962" s="21"/>
      <c r="I962" s="24">
        <f>SUM(I950:I961)</f>
        <v>754</v>
      </c>
      <c r="J962" s="25">
        <f>SUM(J950:J961)</f>
        <v>3</v>
      </c>
      <c r="K962" s="25">
        <f>SUM(K950:K961)</f>
        <v>0</v>
      </c>
      <c r="L962" s="25">
        <f>SUM(L950:L961)</f>
        <v>0</v>
      </c>
      <c r="M962" s="25">
        <f>SUM(M950:M961)</f>
        <v>3</v>
      </c>
      <c r="N962" s="21"/>
      <c r="O962" s="24">
        <f t="shared" si="418"/>
        <v>12225</v>
      </c>
      <c r="P962" s="25">
        <f t="shared" si="419"/>
        <v>3339</v>
      </c>
      <c r="Q962" s="25">
        <f t="shared" si="420"/>
        <v>66</v>
      </c>
      <c r="R962" s="25">
        <f t="shared" si="421"/>
        <v>4293</v>
      </c>
      <c r="S962" s="25">
        <f t="shared" si="422"/>
        <v>7698</v>
      </c>
    </row>
    <row r="963" spans="1:19" ht="12.75">
      <c r="A963" s="1" t="s">
        <v>821</v>
      </c>
      <c r="C963" s="18"/>
      <c r="G963" s="21"/>
      <c r="H963" s="20"/>
      <c r="I963" s="18"/>
      <c r="M963" s="21"/>
      <c r="N963" s="20"/>
      <c r="O963" s="18"/>
      <c r="S963" s="21"/>
    </row>
    <row r="964" spans="2:19" ht="12.75">
      <c r="B964" t="s">
        <v>11</v>
      </c>
      <c r="C964" s="18">
        <v>3271</v>
      </c>
      <c r="D964">
        <f>1540+150+200+11+2</f>
        <v>1903</v>
      </c>
      <c r="E964">
        <v>55</v>
      </c>
      <c r="F964">
        <f>1096+444</f>
        <v>1540</v>
      </c>
      <c r="G964" s="21">
        <f aca="true" t="shared" si="423" ref="G964:G977">SUM(D964:F964)</f>
        <v>3498</v>
      </c>
      <c r="H964" s="20"/>
      <c r="I964" s="18">
        <v>5098</v>
      </c>
      <c r="J964">
        <v>910</v>
      </c>
      <c r="K964">
        <v>9</v>
      </c>
      <c r="L964">
        <v>648</v>
      </c>
      <c r="M964" s="21">
        <f aca="true" t="shared" si="424" ref="M964:M977">SUM(J964:L964)</f>
        <v>1567</v>
      </c>
      <c r="N964" s="20"/>
      <c r="O964" s="18">
        <f aca="true" t="shared" si="425" ref="O964:O978">C964+I964</f>
        <v>8369</v>
      </c>
      <c r="P964">
        <f aca="true" t="shared" si="426" ref="P964:P978">D964+J964</f>
        <v>2813</v>
      </c>
      <c r="Q964">
        <f aca="true" t="shared" si="427" ref="Q964:Q978">E964+K964</f>
        <v>64</v>
      </c>
      <c r="R964">
        <f aca="true" t="shared" si="428" ref="R964:R978">F964+L964</f>
        <v>2188</v>
      </c>
      <c r="S964" s="21">
        <f aca="true" t="shared" si="429" ref="S964:S978">G964+M964</f>
        <v>5065</v>
      </c>
    </row>
    <row r="965" spans="2:19" ht="12.75">
      <c r="B965" t="s">
        <v>822</v>
      </c>
      <c r="C965" s="18">
        <v>1336</v>
      </c>
      <c r="D965">
        <v>556</v>
      </c>
      <c r="E965">
        <v>12</v>
      </c>
      <c r="F965">
        <v>391</v>
      </c>
      <c r="G965" s="21">
        <f t="shared" si="423"/>
        <v>959</v>
      </c>
      <c r="H965" s="20"/>
      <c r="I965" s="18">
        <v>1811</v>
      </c>
      <c r="J965">
        <v>197</v>
      </c>
      <c r="K965">
        <v>1</v>
      </c>
      <c r="L965">
        <v>95</v>
      </c>
      <c r="M965" s="21">
        <f t="shared" si="424"/>
        <v>293</v>
      </c>
      <c r="N965" s="20"/>
      <c r="O965" s="18">
        <f t="shared" si="425"/>
        <v>3147</v>
      </c>
      <c r="P965">
        <f t="shared" si="426"/>
        <v>753</v>
      </c>
      <c r="Q965">
        <f t="shared" si="427"/>
        <v>13</v>
      </c>
      <c r="R965">
        <f t="shared" si="428"/>
        <v>486</v>
      </c>
      <c r="S965" s="21">
        <f t="shared" si="429"/>
        <v>1252</v>
      </c>
    </row>
    <row r="966" spans="2:19" ht="12.75">
      <c r="B966" t="s">
        <v>823</v>
      </c>
      <c r="C966" s="18">
        <v>1777</v>
      </c>
      <c r="D966">
        <v>816</v>
      </c>
      <c r="E966">
        <v>22</v>
      </c>
      <c r="F966">
        <v>545</v>
      </c>
      <c r="G966" s="21">
        <f t="shared" si="423"/>
        <v>1383</v>
      </c>
      <c r="H966" s="20"/>
      <c r="I966" s="18">
        <v>2589</v>
      </c>
      <c r="J966">
        <v>392</v>
      </c>
      <c r="K966">
        <v>3</v>
      </c>
      <c r="L966">
        <v>301</v>
      </c>
      <c r="M966" s="21">
        <f t="shared" si="424"/>
        <v>696</v>
      </c>
      <c r="N966" s="20"/>
      <c r="O966" s="18">
        <f t="shared" si="425"/>
        <v>4366</v>
      </c>
      <c r="P966">
        <f t="shared" si="426"/>
        <v>1208</v>
      </c>
      <c r="Q966">
        <f t="shared" si="427"/>
        <v>25</v>
      </c>
      <c r="R966">
        <f t="shared" si="428"/>
        <v>846</v>
      </c>
      <c r="S966" s="21">
        <f t="shared" si="429"/>
        <v>2079</v>
      </c>
    </row>
    <row r="967" spans="2:19" ht="12.75">
      <c r="B967" t="s">
        <v>824</v>
      </c>
      <c r="C967" s="18">
        <v>958</v>
      </c>
      <c r="D967">
        <v>355</v>
      </c>
      <c r="E967">
        <v>11</v>
      </c>
      <c r="F967">
        <v>189</v>
      </c>
      <c r="G967" s="21">
        <f t="shared" si="423"/>
        <v>555</v>
      </c>
      <c r="H967" s="20"/>
      <c r="I967" s="18">
        <v>1393</v>
      </c>
      <c r="J967">
        <v>120</v>
      </c>
      <c r="K967">
        <v>1</v>
      </c>
      <c r="L967">
        <v>66</v>
      </c>
      <c r="M967" s="21">
        <f t="shared" si="424"/>
        <v>187</v>
      </c>
      <c r="N967" s="20"/>
      <c r="O967" s="18">
        <f t="shared" si="425"/>
        <v>2351</v>
      </c>
      <c r="P967">
        <f t="shared" si="426"/>
        <v>475</v>
      </c>
      <c r="Q967">
        <f t="shared" si="427"/>
        <v>12</v>
      </c>
      <c r="R967">
        <f t="shared" si="428"/>
        <v>255</v>
      </c>
      <c r="S967" s="21">
        <f t="shared" si="429"/>
        <v>742</v>
      </c>
    </row>
    <row r="968" spans="2:19" ht="12.75">
      <c r="B968" t="s">
        <v>825</v>
      </c>
      <c r="C968" s="18">
        <v>810</v>
      </c>
      <c r="D968">
        <v>351</v>
      </c>
      <c r="E968">
        <v>17</v>
      </c>
      <c r="F968">
        <v>197</v>
      </c>
      <c r="G968" s="21">
        <f t="shared" si="423"/>
        <v>565</v>
      </c>
      <c r="H968" s="20"/>
      <c r="I968" s="18">
        <v>3226</v>
      </c>
      <c r="J968">
        <v>333</v>
      </c>
      <c r="K968">
        <v>1</v>
      </c>
      <c r="L968">
        <v>235</v>
      </c>
      <c r="M968" s="21">
        <f t="shared" si="424"/>
        <v>569</v>
      </c>
      <c r="N968" s="20"/>
      <c r="O968" s="18">
        <f t="shared" si="425"/>
        <v>4036</v>
      </c>
      <c r="P968">
        <f t="shared" si="426"/>
        <v>684</v>
      </c>
      <c r="Q968">
        <f t="shared" si="427"/>
        <v>18</v>
      </c>
      <c r="R968">
        <f t="shared" si="428"/>
        <v>432</v>
      </c>
      <c r="S968" s="21">
        <f t="shared" si="429"/>
        <v>1134</v>
      </c>
    </row>
    <row r="969" spans="2:19" ht="12.75">
      <c r="B969" t="s">
        <v>826</v>
      </c>
      <c r="C969" s="18">
        <v>1381</v>
      </c>
      <c r="D969">
        <v>683</v>
      </c>
      <c r="E969">
        <v>14</v>
      </c>
      <c r="F969">
        <v>422</v>
      </c>
      <c r="G969" s="21">
        <f t="shared" si="423"/>
        <v>1119</v>
      </c>
      <c r="H969" s="20"/>
      <c r="I969" s="18">
        <v>2573</v>
      </c>
      <c r="J969">
        <v>420</v>
      </c>
      <c r="K969">
        <v>11</v>
      </c>
      <c r="L969">
        <v>241</v>
      </c>
      <c r="M969" s="21">
        <f t="shared" si="424"/>
        <v>672</v>
      </c>
      <c r="N969" s="20"/>
      <c r="O969" s="18">
        <f t="shared" si="425"/>
        <v>3954</v>
      </c>
      <c r="P969">
        <f t="shared" si="426"/>
        <v>1103</v>
      </c>
      <c r="Q969">
        <f t="shared" si="427"/>
        <v>25</v>
      </c>
      <c r="R969">
        <f t="shared" si="428"/>
        <v>663</v>
      </c>
      <c r="S969" s="21">
        <f t="shared" si="429"/>
        <v>1791</v>
      </c>
    </row>
    <row r="970" spans="2:19" ht="12.75">
      <c r="B970" t="s">
        <v>827</v>
      </c>
      <c r="C970" s="18">
        <v>2318</v>
      </c>
      <c r="D970">
        <v>1127</v>
      </c>
      <c r="E970">
        <v>25</v>
      </c>
      <c r="F970">
        <v>720</v>
      </c>
      <c r="G970" s="21">
        <f t="shared" si="423"/>
        <v>1872</v>
      </c>
      <c r="H970" s="20"/>
      <c r="I970" s="18">
        <v>2715</v>
      </c>
      <c r="J970">
        <v>496</v>
      </c>
      <c r="K970">
        <v>8</v>
      </c>
      <c r="L970">
        <v>245</v>
      </c>
      <c r="M970" s="21">
        <f t="shared" si="424"/>
        <v>749</v>
      </c>
      <c r="N970" s="20"/>
      <c r="O970" s="18">
        <f t="shared" si="425"/>
        <v>5033</v>
      </c>
      <c r="P970">
        <f t="shared" si="426"/>
        <v>1623</v>
      </c>
      <c r="Q970">
        <f t="shared" si="427"/>
        <v>33</v>
      </c>
      <c r="R970">
        <f t="shared" si="428"/>
        <v>965</v>
      </c>
      <c r="S970" s="21">
        <f t="shared" si="429"/>
        <v>2621</v>
      </c>
    </row>
    <row r="971" spans="2:19" ht="12.75">
      <c r="B971" t="s">
        <v>828</v>
      </c>
      <c r="C971" s="18">
        <v>871</v>
      </c>
      <c r="D971">
        <v>468</v>
      </c>
      <c r="E971">
        <v>13</v>
      </c>
      <c r="F971">
        <v>258</v>
      </c>
      <c r="G971" s="21">
        <f t="shared" si="423"/>
        <v>739</v>
      </c>
      <c r="H971" s="20"/>
      <c r="I971" s="18">
        <v>1250</v>
      </c>
      <c r="J971">
        <v>174</v>
      </c>
      <c r="K971">
        <v>4</v>
      </c>
      <c r="L971">
        <v>130</v>
      </c>
      <c r="M971" s="21">
        <f t="shared" si="424"/>
        <v>308</v>
      </c>
      <c r="N971" s="20"/>
      <c r="O971" s="18">
        <f t="shared" si="425"/>
        <v>2121</v>
      </c>
      <c r="P971">
        <f t="shared" si="426"/>
        <v>642</v>
      </c>
      <c r="Q971">
        <f t="shared" si="427"/>
        <v>17</v>
      </c>
      <c r="R971">
        <f t="shared" si="428"/>
        <v>388</v>
      </c>
      <c r="S971" s="21">
        <f t="shared" si="429"/>
        <v>1047</v>
      </c>
    </row>
    <row r="972" spans="2:19" ht="12.75">
      <c r="B972" t="s">
        <v>829</v>
      </c>
      <c r="C972" s="18">
        <v>2138</v>
      </c>
      <c r="D972">
        <v>1113</v>
      </c>
      <c r="E972">
        <v>22</v>
      </c>
      <c r="F972">
        <v>730</v>
      </c>
      <c r="G972" s="21">
        <f t="shared" si="423"/>
        <v>1865</v>
      </c>
      <c r="H972" s="20"/>
      <c r="I972" s="18">
        <v>1864</v>
      </c>
      <c r="J972">
        <v>385</v>
      </c>
      <c r="K972">
        <v>1</v>
      </c>
      <c r="L972">
        <v>521</v>
      </c>
      <c r="M972" s="21">
        <f t="shared" si="424"/>
        <v>907</v>
      </c>
      <c r="N972" s="20"/>
      <c r="O972" s="18">
        <f t="shared" si="425"/>
        <v>4002</v>
      </c>
      <c r="P972">
        <f t="shared" si="426"/>
        <v>1498</v>
      </c>
      <c r="Q972">
        <f t="shared" si="427"/>
        <v>23</v>
      </c>
      <c r="R972">
        <f t="shared" si="428"/>
        <v>1251</v>
      </c>
      <c r="S972" s="21">
        <f t="shared" si="429"/>
        <v>2772</v>
      </c>
    </row>
    <row r="973" spans="2:19" ht="12.75">
      <c r="B973" t="s">
        <v>408</v>
      </c>
      <c r="C973" s="18">
        <v>313</v>
      </c>
      <c r="D973">
        <v>141</v>
      </c>
      <c r="E973">
        <v>7</v>
      </c>
      <c r="F973">
        <v>92</v>
      </c>
      <c r="G973" s="21">
        <f t="shared" si="423"/>
        <v>240</v>
      </c>
      <c r="H973" s="20"/>
      <c r="I973" s="18">
        <v>692</v>
      </c>
      <c r="J973">
        <v>143</v>
      </c>
      <c r="K973">
        <v>0</v>
      </c>
      <c r="L973">
        <v>93</v>
      </c>
      <c r="M973" s="21">
        <f t="shared" si="424"/>
        <v>236</v>
      </c>
      <c r="N973" s="20"/>
      <c r="O973" s="18">
        <f t="shared" si="425"/>
        <v>1005</v>
      </c>
      <c r="P973">
        <f t="shared" si="426"/>
        <v>284</v>
      </c>
      <c r="Q973">
        <f t="shared" si="427"/>
        <v>7</v>
      </c>
      <c r="R973">
        <f t="shared" si="428"/>
        <v>185</v>
      </c>
      <c r="S973" s="21">
        <f t="shared" si="429"/>
        <v>476</v>
      </c>
    </row>
    <row r="974" spans="2:19" ht="12.75">
      <c r="B974" t="s">
        <v>830</v>
      </c>
      <c r="C974" s="18">
        <v>498</v>
      </c>
      <c r="D974">
        <v>112</v>
      </c>
      <c r="E974">
        <v>5</v>
      </c>
      <c r="F974">
        <v>84</v>
      </c>
      <c r="G974" s="21">
        <f t="shared" si="423"/>
        <v>201</v>
      </c>
      <c r="H974" s="20"/>
      <c r="I974" s="18">
        <v>946</v>
      </c>
      <c r="J974">
        <v>33</v>
      </c>
      <c r="K974">
        <v>0</v>
      </c>
      <c r="L974">
        <v>24</v>
      </c>
      <c r="M974" s="21">
        <f t="shared" si="424"/>
        <v>57</v>
      </c>
      <c r="N974" s="20"/>
      <c r="O974" s="18">
        <f t="shared" si="425"/>
        <v>1444</v>
      </c>
      <c r="P974">
        <f t="shared" si="426"/>
        <v>145</v>
      </c>
      <c r="Q974">
        <f t="shared" si="427"/>
        <v>5</v>
      </c>
      <c r="R974">
        <f t="shared" si="428"/>
        <v>108</v>
      </c>
      <c r="S974" s="21">
        <f t="shared" si="429"/>
        <v>258</v>
      </c>
    </row>
    <row r="975" spans="2:19" ht="12.75">
      <c r="B975" t="s">
        <v>831</v>
      </c>
      <c r="C975" s="18">
        <v>257</v>
      </c>
      <c r="D975">
        <v>73</v>
      </c>
      <c r="E975">
        <v>2</v>
      </c>
      <c r="F975">
        <v>90</v>
      </c>
      <c r="G975" s="21">
        <f t="shared" si="423"/>
        <v>165</v>
      </c>
      <c r="H975" s="20"/>
      <c r="I975" s="18">
        <v>453</v>
      </c>
      <c r="J975">
        <v>192</v>
      </c>
      <c r="K975">
        <v>4</v>
      </c>
      <c r="L975">
        <v>124</v>
      </c>
      <c r="M975" s="21">
        <f t="shared" si="424"/>
        <v>320</v>
      </c>
      <c r="N975" s="20"/>
      <c r="O975" s="18">
        <f t="shared" si="425"/>
        <v>710</v>
      </c>
      <c r="P975">
        <f t="shared" si="426"/>
        <v>265</v>
      </c>
      <c r="Q975">
        <f t="shared" si="427"/>
        <v>6</v>
      </c>
      <c r="R975">
        <f t="shared" si="428"/>
        <v>214</v>
      </c>
      <c r="S975" s="21">
        <f t="shared" si="429"/>
        <v>485</v>
      </c>
    </row>
    <row r="976" spans="2:19" ht="12.75">
      <c r="B976" t="s">
        <v>832</v>
      </c>
      <c r="C976" s="18">
        <v>110</v>
      </c>
      <c r="D976">
        <v>81</v>
      </c>
      <c r="E976">
        <v>2</v>
      </c>
      <c r="F976">
        <v>53</v>
      </c>
      <c r="G976" s="21">
        <f t="shared" si="423"/>
        <v>136</v>
      </c>
      <c r="H976" s="20"/>
      <c r="I976" s="18">
        <v>173</v>
      </c>
      <c r="J976">
        <v>34</v>
      </c>
      <c r="K976">
        <v>0</v>
      </c>
      <c r="L976">
        <v>22</v>
      </c>
      <c r="M976" s="21">
        <f t="shared" si="424"/>
        <v>56</v>
      </c>
      <c r="N976" s="20"/>
      <c r="O976" s="18">
        <f t="shared" si="425"/>
        <v>283</v>
      </c>
      <c r="P976">
        <f t="shared" si="426"/>
        <v>115</v>
      </c>
      <c r="Q976">
        <f t="shared" si="427"/>
        <v>2</v>
      </c>
      <c r="R976">
        <f t="shared" si="428"/>
        <v>75</v>
      </c>
      <c r="S976" s="21">
        <f t="shared" si="429"/>
        <v>192</v>
      </c>
    </row>
    <row r="977" spans="2:19" ht="12.75">
      <c r="B977" t="s">
        <v>833</v>
      </c>
      <c r="C977" s="18">
        <v>384</v>
      </c>
      <c r="D977">
        <v>153</v>
      </c>
      <c r="E977">
        <v>0</v>
      </c>
      <c r="F977">
        <v>76</v>
      </c>
      <c r="G977" s="21">
        <f t="shared" si="423"/>
        <v>229</v>
      </c>
      <c r="H977" s="20"/>
      <c r="I977" s="18">
        <v>533</v>
      </c>
      <c r="J977">
        <v>104</v>
      </c>
      <c r="K977">
        <v>1</v>
      </c>
      <c r="L977">
        <v>61</v>
      </c>
      <c r="M977" s="21">
        <f t="shared" si="424"/>
        <v>166</v>
      </c>
      <c r="N977" s="20"/>
      <c r="O977" s="18">
        <f t="shared" si="425"/>
        <v>917</v>
      </c>
      <c r="P977">
        <f t="shared" si="426"/>
        <v>257</v>
      </c>
      <c r="Q977">
        <f t="shared" si="427"/>
        <v>1</v>
      </c>
      <c r="R977">
        <f t="shared" si="428"/>
        <v>137</v>
      </c>
      <c r="S977" s="21">
        <f t="shared" si="429"/>
        <v>395</v>
      </c>
    </row>
    <row r="978" spans="1:19" s="2" customFormat="1" ht="12.75">
      <c r="A978" s="22"/>
      <c r="B978" s="23" t="s">
        <v>25</v>
      </c>
      <c r="C978" s="24">
        <v>16422</v>
      </c>
      <c r="D978" s="25">
        <f>SUM(D964:D977)</f>
        <v>7932</v>
      </c>
      <c r="E978" s="25">
        <f>SUM(E964:E977)</f>
        <v>207</v>
      </c>
      <c r="F978" s="25">
        <f>SUM(F964:F977)</f>
        <v>5387</v>
      </c>
      <c r="G978" s="25">
        <f>SUM(G964:G977)</f>
        <v>13526</v>
      </c>
      <c r="H978" s="21"/>
      <c r="I978" s="24">
        <f>SUM(I964:I977)</f>
        <v>25316</v>
      </c>
      <c r="J978" s="25">
        <f>SUM(J964:J977)</f>
        <v>3933</v>
      </c>
      <c r="K978" s="25">
        <f>SUM(K964:K977)</f>
        <v>44</v>
      </c>
      <c r="L978" s="25">
        <f>SUM(L964:L977)</f>
        <v>2806</v>
      </c>
      <c r="M978" s="25">
        <f>SUM(M964:M977)</f>
        <v>6783</v>
      </c>
      <c r="N978" s="21"/>
      <c r="O978" s="24">
        <f t="shared" si="425"/>
        <v>41738</v>
      </c>
      <c r="P978" s="25">
        <f t="shared" si="426"/>
        <v>11865</v>
      </c>
      <c r="Q978" s="25">
        <f t="shared" si="427"/>
        <v>251</v>
      </c>
      <c r="R978" s="25">
        <f t="shared" si="428"/>
        <v>8193</v>
      </c>
      <c r="S978" s="25">
        <f t="shared" si="429"/>
        <v>20309</v>
      </c>
    </row>
    <row r="979" spans="1:19" ht="12.75">
      <c r="A979" s="1" t="s">
        <v>834</v>
      </c>
      <c r="C979" s="18"/>
      <c r="G979" s="21"/>
      <c r="H979" s="20"/>
      <c r="I979" s="18"/>
      <c r="M979" s="21"/>
      <c r="N979" s="20"/>
      <c r="O979" s="18"/>
      <c r="S979" s="21"/>
    </row>
    <row r="980" spans="2:19" ht="12.75">
      <c r="B980" t="s">
        <v>11</v>
      </c>
      <c r="C980" s="18">
        <v>6797</v>
      </c>
      <c r="D980">
        <f>1854+22</f>
        <v>1876</v>
      </c>
      <c r="E980">
        <v>33</v>
      </c>
      <c r="F980">
        <f>1113+10</f>
        <v>1123</v>
      </c>
      <c r="G980" s="21">
        <f aca="true" t="shared" si="430" ref="G980:G985">SUM(D980:F980)</f>
        <v>3032</v>
      </c>
      <c r="H980" s="20"/>
      <c r="I980" s="18">
        <v>399</v>
      </c>
      <c r="J980">
        <v>8</v>
      </c>
      <c r="K980">
        <v>0</v>
      </c>
      <c r="L980">
        <v>5</v>
      </c>
      <c r="M980" s="21">
        <f aca="true" t="shared" si="431" ref="M980:M985">SUM(J980:L980)</f>
        <v>13</v>
      </c>
      <c r="N980" s="20"/>
      <c r="O980" s="18">
        <f aca="true" t="shared" si="432" ref="O980:S986">C980+I980</f>
        <v>7196</v>
      </c>
      <c r="P980">
        <f t="shared" si="432"/>
        <v>1884</v>
      </c>
      <c r="Q980">
        <f t="shared" si="432"/>
        <v>33</v>
      </c>
      <c r="R980">
        <f t="shared" si="432"/>
        <v>1128</v>
      </c>
      <c r="S980" s="21">
        <f t="shared" si="432"/>
        <v>3045</v>
      </c>
    </row>
    <row r="981" spans="2:19" ht="12.75">
      <c r="B981" t="s">
        <v>835</v>
      </c>
      <c r="C981" s="18">
        <v>2190</v>
      </c>
      <c r="D981">
        <v>727</v>
      </c>
      <c r="E981">
        <v>12</v>
      </c>
      <c r="F981">
        <v>379</v>
      </c>
      <c r="G981" s="21">
        <f t="shared" si="430"/>
        <v>1118</v>
      </c>
      <c r="H981" s="20"/>
      <c r="I981" s="18">
        <v>13</v>
      </c>
      <c r="J981">
        <v>0</v>
      </c>
      <c r="K981">
        <v>0</v>
      </c>
      <c r="L981">
        <v>1</v>
      </c>
      <c r="M981" s="21">
        <f t="shared" si="431"/>
        <v>1</v>
      </c>
      <c r="N981" s="20"/>
      <c r="O981" s="18">
        <f t="shared" si="432"/>
        <v>2203</v>
      </c>
      <c r="P981">
        <f t="shared" si="432"/>
        <v>727</v>
      </c>
      <c r="Q981">
        <f t="shared" si="432"/>
        <v>12</v>
      </c>
      <c r="R981">
        <f t="shared" si="432"/>
        <v>380</v>
      </c>
      <c r="S981" s="21">
        <f t="shared" si="432"/>
        <v>1119</v>
      </c>
    </row>
    <row r="982" spans="2:19" ht="12.75">
      <c r="B982" t="s">
        <v>836</v>
      </c>
      <c r="C982" s="18">
        <v>2554</v>
      </c>
      <c r="D982">
        <v>950</v>
      </c>
      <c r="E982">
        <v>9</v>
      </c>
      <c r="F982">
        <v>487</v>
      </c>
      <c r="G982" s="21">
        <f t="shared" si="430"/>
        <v>1446</v>
      </c>
      <c r="H982" s="20"/>
      <c r="I982" s="18">
        <v>234</v>
      </c>
      <c r="J982">
        <v>0</v>
      </c>
      <c r="K982">
        <v>1</v>
      </c>
      <c r="L982">
        <v>0</v>
      </c>
      <c r="M982" s="21">
        <f t="shared" si="431"/>
        <v>1</v>
      </c>
      <c r="N982" s="20"/>
      <c r="O982" s="18">
        <f t="shared" si="432"/>
        <v>2788</v>
      </c>
      <c r="P982">
        <f t="shared" si="432"/>
        <v>950</v>
      </c>
      <c r="Q982">
        <f t="shared" si="432"/>
        <v>10</v>
      </c>
      <c r="R982">
        <f t="shared" si="432"/>
        <v>487</v>
      </c>
      <c r="S982" s="21">
        <f t="shared" si="432"/>
        <v>1447</v>
      </c>
    </row>
    <row r="983" spans="2:19" ht="12.75">
      <c r="B983" t="s">
        <v>542</v>
      </c>
      <c r="C983" s="18">
        <v>3496</v>
      </c>
      <c r="D983">
        <v>1410</v>
      </c>
      <c r="E983">
        <v>12</v>
      </c>
      <c r="F983">
        <v>649</v>
      </c>
      <c r="G983" s="21">
        <f t="shared" si="430"/>
        <v>2071</v>
      </c>
      <c r="H983" s="20"/>
      <c r="I983" s="18">
        <v>55</v>
      </c>
      <c r="J983">
        <v>0</v>
      </c>
      <c r="K983">
        <v>0</v>
      </c>
      <c r="L983">
        <v>1</v>
      </c>
      <c r="M983" s="21">
        <f t="shared" si="431"/>
        <v>1</v>
      </c>
      <c r="N983" s="20"/>
      <c r="O983" s="18">
        <f t="shared" si="432"/>
        <v>3551</v>
      </c>
      <c r="P983">
        <f t="shared" si="432"/>
        <v>1410</v>
      </c>
      <c r="Q983">
        <f t="shared" si="432"/>
        <v>12</v>
      </c>
      <c r="R983">
        <f t="shared" si="432"/>
        <v>650</v>
      </c>
      <c r="S983" s="21">
        <f t="shared" si="432"/>
        <v>2072</v>
      </c>
    </row>
    <row r="984" spans="2:19" ht="12.75">
      <c r="B984" t="s">
        <v>837</v>
      </c>
      <c r="C984" s="18">
        <v>677</v>
      </c>
      <c r="D984">
        <v>505</v>
      </c>
      <c r="E984">
        <v>8</v>
      </c>
      <c r="F984">
        <v>247</v>
      </c>
      <c r="G984" s="21">
        <f t="shared" si="430"/>
        <v>760</v>
      </c>
      <c r="H984" s="20"/>
      <c r="I984" s="18">
        <v>59</v>
      </c>
      <c r="J984">
        <v>2</v>
      </c>
      <c r="K984">
        <v>0</v>
      </c>
      <c r="L984">
        <v>10</v>
      </c>
      <c r="M984" s="21">
        <f t="shared" si="431"/>
        <v>12</v>
      </c>
      <c r="N984" s="20"/>
      <c r="O984" s="18">
        <f t="shared" si="432"/>
        <v>736</v>
      </c>
      <c r="P984">
        <f t="shared" si="432"/>
        <v>507</v>
      </c>
      <c r="Q984">
        <f t="shared" si="432"/>
        <v>8</v>
      </c>
      <c r="R984">
        <f t="shared" si="432"/>
        <v>257</v>
      </c>
      <c r="S984" s="21">
        <f t="shared" si="432"/>
        <v>772</v>
      </c>
    </row>
    <row r="985" spans="2:19" ht="12.75">
      <c r="B985" t="s">
        <v>838</v>
      </c>
      <c r="C985" s="18">
        <v>241</v>
      </c>
      <c r="D985">
        <v>140</v>
      </c>
      <c r="E985">
        <v>3</v>
      </c>
      <c r="F985">
        <v>79</v>
      </c>
      <c r="G985" s="21">
        <f t="shared" si="430"/>
        <v>222</v>
      </c>
      <c r="H985" s="20"/>
      <c r="I985" s="18">
        <v>4</v>
      </c>
      <c r="J985">
        <v>0</v>
      </c>
      <c r="K985">
        <v>0</v>
      </c>
      <c r="L985">
        <v>0</v>
      </c>
      <c r="M985" s="21">
        <f t="shared" si="431"/>
        <v>0</v>
      </c>
      <c r="N985" s="20"/>
      <c r="O985" s="18">
        <f t="shared" si="432"/>
        <v>245</v>
      </c>
      <c r="P985">
        <f t="shared" si="432"/>
        <v>140</v>
      </c>
      <c r="Q985">
        <f t="shared" si="432"/>
        <v>3</v>
      </c>
      <c r="R985">
        <f t="shared" si="432"/>
        <v>79</v>
      </c>
      <c r="S985" s="21">
        <f t="shared" si="432"/>
        <v>222</v>
      </c>
    </row>
    <row r="986" spans="1:19" s="2" customFormat="1" ht="12.75">
      <c r="A986" s="22"/>
      <c r="B986" s="23" t="s">
        <v>25</v>
      </c>
      <c r="C986" s="24">
        <v>15955</v>
      </c>
      <c r="D986" s="25">
        <f>SUM(D980:D985)</f>
        <v>5608</v>
      </c>
      <c r="E986" s="25">
        <f>SUM(E980:E985)</f>
        <v>77</v>
      </c>
      <c r="F986" s="25">
        <f>SUM(F980:F985)</f>
        <v>2964</v>
      </c>
      <c r="G986" s="25">
        <f>SUM(G980:G985)</f>
        <v>8649</v>
      </c>
      <c r="H986" s="21"/>
      <c r="I986" s="24">
        <f>SUM(I980:I985)</f>
        <v>764</v>
      </c>
      <c r="J986" s="25">
        <f>SUM(J980:J985)</f>
        <v>10</v>
      </c>
      <c r="K986" s="25">
        <f>SUM(K980:K985)</f>
        <v>1</v>
      </c>
      <c r="L986" s="25">
        <f>SUM(L980:L985)</f>
        <v>17</v>
      </c>
      <c r="M986" s="25">
        <f>SUM(M980:M985)</f>
        <v>28</v>
      </c>
      <c r="N986" s="21"/>
      <c r="O986" s="24">
        <f t="shared" si="432"/>
        <v>16719</v>
      </c>
      <c r="P986" s="25">
        <f t="shared" si="432"/>
        <v>5618</v>
      </c>
      <c r="Q986" s="25">
        <f t="shared" si="432"/>
        <v>78</v>
      </c>
      <c r="R986" s="25">
        <f t="shared" si="432"/>
        <v>2981</v>
      </c>
      <c r="S986" s="25">
        <f t="shared" si="432"/>
        <v>8677</v>
      </c>
    </row>
    <row r="987" spans="1:19" ht="12.75">
      <c r="A987" s="1" t="s">
        <v>839</v>
      </c>
      <c r="C987" s="18"/>
      <c r="G987" s="21"/>
      <c r="H987" s="20"/>
      <c r="I987" s="18"/>
      <c r="M987" s="21"/>
      <c r="N987" s="20"/>
      <c r="O987" s="18"/>
      <c r="S987" s="21"/>
    </row>
    <row r="988" spans="2:19" ht="12.75">
      <c r="B988" t="s">
        <v>11</v>
      </c>
      <c r="C988" s="18">
        <v>7347</v>
      </c>
      <c r="D988">
        <f>3465+63</f>
        <v>3528</v>
      </c>
      <c r="E988">
        <f>82-7</f>
        <v>75</v>
      </c>
      <c r="F988">
        <f>2312+70</f>
        <v>2382</v>
      </c>
      <c r="G988" s="21">
        <f aca="true" t="shared" si="433" ref="G988:G994">SUM(D988:F988)</f>
        <v>5985</v>
      </c>
      <c r="H988" s="20"/>
      <c r="I988" s="18">
        <v>4147</v>
      </c>
      <c r="J988">
        <v>946</v>
      </c>
      <c r="K988">
        <v>7</v>
      </c>
      <c r="L988">
        <v>788</v>
      </c>
      <c r="M988" s="21">
        <f aca="true" t="shared" si="434" ref="M988:M994">SUM(J988:L988)</f>
        <v>1741</v>
      </c>
      <c r="N988" s="20"/>
      <c r="O988" s="18">
        <f aca="true" t="shared" si="435" ref="O988:S995">C988+I988</f>
        <v>11494</v>
      </c>
      <c r="P988">
        <f t="shared" si="435"/>
        <v>4474</v>
      </c>
      <c r="Q988">
        <f t="shared" si="435"/>
        <v>82</v>
      </c>
      <c r="R988">
        <f t="shared" si="435"/>
        <v>3170</v>
      </c>
      <c r="S988" s="21">
        <f t="shared" si="435"/>
        <v>7726</v>
      </c>
    </row>
    <row r="989" spans="2:19" ht="12.75">
      <c r="B989" t="s">
        <v>840</v>
      </c>
      <c r="C989" s="18">
        <v>2301</v>
      </c>
      <c r="D989">
        <v>157</v>
      </c>
      <c r="E989">
        <v>4</v>
      </c>
      <c r="F989">
        <v>107</v>
      </c>
      <c r="G989" s="21">
        <f t="shared" si="433"/>
        <v>268</v>
      </c>
      <c r="H989" s="20"/>
      <c r="I989" s="18">
        <v>1937</v>
      </c>
      <c r="J989">
        <v>142</v>
      </c>
      <c r="K989">
        <v>1</v>
      </c>
      <c r="L989">
        <v>60</v>
      </c>
      <c r="M989" s="21">
        <f t="shared" si="434"/>
        <v>203</v>
      </c>
      <c r="N989" s="20"/>
      <c r="O989" s="18">
        <f t="shared" si="435"/>
        <v>4238</v>
      </c>
      <c r="P989">
        <f t="shared" si="435"/>
        <v>299</v>
      </c>
      <c r="Q989">
        <f t="shared" si="435"/>
        <v>5</v>
      </c>
      <c r="R989">
        <f t="shared" si="435"/>
        <v>167</v>
      </c>
      <c r="S989" s="21">
        <f t="shared" si="435"/>
        <v>471</v>
      </c>
    </row>
    <row r="990" spans="2:19" ht="12.75">
      <c r="B990" t="s">
        <v>841</v>
      </c>
      <c r="C990" s="18">
        <v>228</v>
      </c>
      <c r="D990">
        <v>113</v>
      </c>
      <c r="E990">
        <v>3</v>
      </c>
      <c r="F990">
        <v>67</v>
      </c>
      <c r="G990" s="21">
        <f t="shared" si="433"/>
        <v>183</v>
      </c>
      <c r="H990" s="20"/>
      <c r="I990" s="18">
        <v>243</v>
      </c>
      <c r="J990">
        <v>80</v>
      </c>
      <c r="K990">
        <v>1</v>
      </c>
      <c r="L990">
        <v>53</v>
      </c>
      <c r="M990" s="21">
        <f t="shared" si="434"/>
        <v>134</v>
      </c>
      <c r="N990" s="20"/>
      <c r="O990" s="18">
        <f t="shared" si="435"/>
        <v>471</v>
      </c>
      <c r="P990">
        <f t="shared" si="435"/>
        <v>193</v>
      </c>
      <c r="Q990">
        <f t="shared" si="435"/>
        <v>4</v>
      </c>
      <c r="R990">
        <f t="shared" si="435"/>
        <v>120</v>
      </c>
      <c r="S990" s="21">
        <f t="shared" si="435"/>
        <v>317</v>
      </c>
    </row>
    <row r="991" spans="2:19" ht="12.75">
      <c r="B991" t="s">
        <v>240</v>
      </c>
      <c r="C991" s="18">
        <v>1322</v>
      </c>
      <c r="D991">
        <v>536</v>
      </c>
      <c r="E991">
        <v>13</v>
      </c>
      <c r="F991">
        <v>386</v>
      </c>
      <c r="G991" s="21">
        <f t="shared" si="433"/>
        <v>935</v>
      </c>
      <c r="H991" s="20"/>
      <c r="I991" s="18">
        <v>659</v>
      </c>
      <c r="J991">
        <v>251</v>
      </c>
      <c r="K991">
        <v>2</v>
      </c>
      <c r="L991">
        <v>177</v>
      </c>
      <c r="M991" s="21">
        <f t="shared" si="434"/>
        <v>430</v>
      </c>
      <c r="N991" s="20"/>
      <c r="O991" s="18">
        <f t="shared" si="435"/>
        <v>1981</v>
      </c>
      <c r="P991">
        <f t="shared" si="435"/>
        <v>787</v>
      </c>
      <c r="Q991">
        <f t="shared" si="435"/>
        <v>15</v>
      </c>
      <c r="R991">
        <f t="shared" si="435"/>
        <v>563</v>
      </c>
      <c r="S991" s="21">
        <f t="shared" si="435"/>
        <v>1365</v>
      </c>
    </row>
    <row r="992" spans="2:19" ht="12.75">
      <c r="B992" t="s">
        <v>842</v>
      </c>
      <c r="C992" s="18">
        <v>343</v>
      </c>
      <c r="D992">
        <v>56</v>
      </c>
      <c r="E992">
        <v>2</v>
      </c>
      <c r="F992">
        <v>26</v>
      </c>
      <c r="G992" s="21">
        <f t="shared" si="433"/>
        <v>84</v>
      </c>
      <c r="H992" s="20"/>
      <c r="I992" s="18">
        <v>462</v>
      </c>
      <c r="J992">
        <v>40</v>
      </c>
      <c r="K992">
        <v>0</v>
      </c>
      <c r="L992">
        <v>22</v>
      </c>
      <c r="M992" s="21">
        <f t="shared" si="434"/>
        <v>62</v>
      </c>
      <c r="N992" s="20"/>
      <c r="O992" s="18">
        <f t="shared" si="435"/>
        <v>805</v>
      </c>
      <c r="P992">
        <f t="shared" si="435"/>
        <v>96</v>
      </c>
      <c r="Q992">
        <f t="shared" si="435"/>
        <v>2</v>
      </c>
      <c r="R992">
        <f t="shared" si="435"/>
        <v>48</v>
      </c>
      <c r="S992" s="21">
        <f t="shared" si="435"/>
        <v>146</v>
      </c>
    </row>
    <row r="993" spans="2:19" ht="12.75">
      <c r="B993" t="s">
        <v>843</v>
      </c>
      <c r="C993" s="18">
        <v>322</v>
      </c>
      <c r="D993">
        <v>208</v>
      </c>
      <c r="E993">
        <v>4</v>
      </c>
      <c r="F993">
        <v>91</v>
      </c>
      <c r="G993" s="21">
        <f t="shared" si="433"/>
        <v>303</v>
      </c>
      <c r="H993" s="20"/>
      <c r="I993" s="18">
        <v>1363</v>
      </c>
      <c r="J993">
        <v>387</v>
      </c>
      <c r="K993">
        <v>0</v>
      </c>
      <c r="L993">
        <v>155</v>
      </c>
      <c r="M993" s="21">
        <f t="shared" si="434"/>
        <v>542</v>
      </c>
      <c r="N993" s="20"/>
      <c r="O993" s="18">
        <f t="shared" si="435"/>
        <v>1685</v>
      </c>
      <c r="P993">
        <f t="shared" si="435"/>
        <v>595</v>
      </c>
      <c r="Q993">
        <f t="shared" si="435"/>
        <v>4</v>
      </c>
      <c r="R993">
        <f t="shared" si="435"/>
        <v>246</v>
      </c>
      <c r="S993" s="21">
        <f t="shared" si="435"/>
        <v>845</v>
      </c>
    </row>
    <row r="994" spans="2:19" ht="12.75">
      <c r="B994" t="s">
        <v>844</v>
      </c>
      <c r="C994" s="18">
        <v>270</v>
      </c>
      <c r="D994">
        <v>141</v>
      </c>
      <c r="E994">
        <v>8</v>
      </c>
      <c r="F994">
        <v>122</v>
      </c>
      <c r="G994" s="21">
        <f t="shared" si="433"/>
        <v>271</v>
      </c>
      <c r="H994" s="20"/>
      <c r="I994" s="18">
        <v>560</v>
      </c>
      <c r="J994">
        <v>127</v>
      </c>
      <c r="K994">
        <v>2</v>
      </c>
      <c r="L994">
        <v>56</v>
      </c>
      <c r="M994" s="21">
        <f t="shared" si="434"/>
        <v>185</v>
      </c>
      <c r="N994" s="20"/>
      <c r="O994" s="18">
        <f t="shared" si="435"/>
        <v>830</v>
      </c>
      <c r="P994">
        <f t="shared" si="435"/>
        <v>268</v>
      </c>
      <c r="Q994">
        <f t="shared" si="435"/>
        <v>10</v>
      </c>
      <c r="R994">
        <f t="shared" si="435"/>
        <v>178</v>
      </c>
      <c r="S994" s="21">
        <f t="shared" si="435"/>
        <v>456</v>
      </c>
    </row>
    <row r="995" spans="1:19" s="2" customFormat="1" ht="12.75">
      <c r="A995" s="22"/>
      <c r="B995" s="23" t="s">
        <v>25</v>
      </c>
      <c r="C995" s="24">
        <v>12133</v>
      </c>
      <c r="D995" s="25">
        <f>SUM(D988:D994)</f>
        <v>4739</v>
      </c>
      <c r="E995" s="25">
        <f>SUM(E988:E994)</f>
        <v>109</v>
      </c>
      <c r="F995" s="25">
        <f>SUM(F988:F994)</f>
        <v>3181</v>
      </c>
      <c r="G995" s="25">
        <f>SUM(G988:G994)</f>
        <v>8029</v>
      </c>
      <c r="H995" s="21"/>
      <c r="I995" s="24">
        <f>SUM(I988:I994)</f>
        <v>9371</v>
      </c>
      <c r="J995" s="25">
        <f>SUM(J988:J994)</f>
        <v>1973</v>
      </c>
      <c r="K995" s="25">
        <f>SUM(K988:K994)</f>
        <v>13</v>
      </c>
      <c r="L995" s="25">
        <f>SUM(L988:L994)</f>
        <v>1311</v>
      </c>
      <c r="M995" s="25">
        <f>SUM(M988:M994)</f>
        <v>3297</v>
      </c>
      <c r="N995" s="21"/>
      <c r="O995" s="24">
        <f t="shared" si="435"/>
        <v>21504</v>
      </c>
      <c r="P995" s="25">
        <f t="shared" si="435"/>
        <v>6712</v>
      </c>
      <c r="Q995" s="25">
        <f t="shared" si="435"/>
        <v>122</v>
      </c>
      <c r="R995" s="25">
        <f t="shared" si="435"/>
        <v>4492</v>
      </c>
      <c r="S995" s="25">
        <f t="shared" si="435"/>
        <v>11326</v>
      </c>
    </row>
    <row r="996" spans="1:19" ht="12.75">
      <c r="A996" s="1" t="s">
        <v>845</v>
      </c>
      <c r="C996" s="18"/>
      <c r="G996" s="21"/>
      <c r="H996" s="20"/>
      <c r="I996" s="18"/>
      <c r="M996" s="21"/>
      <c r="N996" s="20"/>
      <c r="O996" s="18"/>
      <c r="S996" s="21"/>
    </row>
    <row r="997" spans="2:19" ht="12.75">
      <c r="B997" t="s">
        <v>11</v>
      </c>
      <c r="C997" s="18">
        <v>1873</v>
      </c>
      <c r="D997">
        <f>1051+128</f>
        <v>1179</v>
      </c>
      <c r="E997">
        <v>22</v>
      </c>
      <c r="F997">
        <f>846+165</f>
        <v>1011</v>
      </c>
      <c r="G997" s="21">
        <f>SUM(D997:F997)</f>
        <v>2212</v>
      </c>
      <c r="H997" s="20"/>
      <c r="I997" s="18">
        <v>2224</v>
      </c>
      <c r="J997">
        <v>299</v>
      </c>
      <c r="K997">
        <v>4</v>
      </c>
      <c r="L997">
        <v>256</v>
      </c>
      <c r="M997" s="21">
        <f>SUM(J997:L997)</f>
        <v>559</v>
      </c>
      <c r="N997" s="20"/>
      <c r="O997" s="18">
        <f aca="true" t="shared" si="436" ref="O997:S1000">C997+I997</f>
        <v>4097</v>
      </c>
      <c r="P997">
        <f t="shared" si="436"/>
        <v>1478</v>
      </c>
      <c r="Q997">
        <f t="shared" si="436"/>
        <v>26</v>
      </c>
      <c r="R997">
        <f t="shared" si="436"/>
        <v>1267</v>
      </c>
      <c r="S997" s="21">
        <f t="shared" si="436"/>
        <v>2771</v>
      </c>
    </row>
    <row r="998" spans="2:19" ht="12.75">
      <c r="B998" t="s">
        <v>846</v>
      </c>
      <c r="C998" s="18">
        <v>140</v>
      </c>
      <c r="D998">
        <v>66</v>
      </c>
      <c r="E998">
        <v>2</v>
      </c>
      <c r="F998">
        <v>61</v>
      </c>
      <c r="G998" s="21">
        <f>SUM(D998:F998)</f>
        <v>129</v>
      </c>
      <c r="H998" s="20"/>
      <c r="I998" s="18">
        <v>297</v>
      </c>
      <c r="J998">
        <v>72</v>
      </c>
      <c r="K998">
        <v>2</v>
      </c>
      <c r="L998">
        <v>57</v>
      </c>
      <c r="M998" s="21">
        <f>SUM(J998:L998)</f>
        <v>131</v>
      </c>
      <c r="N998" s="20"/>
      <c r="O998" s="18">
        <f t="shared" si="436"/>
        <v>437</v>
      </c>
      <c r="P998">
        <f t="shared" si="436"/>
        <v>138</v>
      </c>
      <c r="Q998">
        <f t="shared" si="436"/>
        <v>4</v>
      </c>
      <c r="R998">
        <f t="shared" si="436"/>
        <v>118</v>
      </c>
      <c r="S998" s="21">
        <f t="shared" si="436"/>
        <v>260</v>
      </c>
    </row>
    <row r="999" spans="2:19" ht="12.75">
      <c r="B999" t="s">
        <v>847</v>
      </c>
      <c r="C999" s="18">
        <v>155</v>
      </c>
      <c r="D999">
        <v>65</v>
      </c>
      <c r="E999">
        <v>3</v>
      </c>
      <c r="F999">
        <v>67</v>
      </c>
      <c r="G999" s="21">
        <f>SUM(D999:F999)</f>
        <v>135</v>
      </c>
      <c r="H999" s="20"/>
      <c r="I999" s="18">
        <v>640</v>
      </c>
      <c r="J999">
        <v>70</v>
      </c>
      <c r="K999">
        <v>2</v>
      </c>
      <c r="L999">
        <v>29</v>
      </c>
      <c r="M999" s="21">
        <f>SUM(J999:L999)</f>
        <v>101</v>
      </c>
      <c r="N999" s="20"/>
      <c r="O999" s="18">
        <f t="shared" si="436"/>
        <v>795</v>
      </c>
      <c r="P999">
        <f t="shared" si="436"/>
        <v>135</v>
      </c>
      <c r="Q999">
        <f t="shared" si="436"/>
        <v>5</v>
      </c>
      <c r="R999">
        <f t="shared" si="436"/>
        <v>96</v>
      </c>
      <c r="S999" s="21">
        <f t="shared" si="436"/>
        <v>236</v>
      </c>
    </row>
    <row r="1000" spans="1:19" s="2" customFormat="1" ht="12.75">
      <c r="A1000" s="22"/>
      <c r="B1000" s="23" t="s">
        <v>25</v>
      </c>
      <c r="C1000" s="24">
        <v>2168</v>
      </c>
      <c r="D1000" s="25">
        <f>SUM(D997:D999)</f>
        <v>1310</v>
      </c>
      <c r="E1000" s="25">
        <f>SUM(E997:E999)</f>
        <v>27</v>
      </c>
      <c r="F1000" s="25">
        <f>SUM(F997:F999)</f>
        <v>1139</v>
      </c>
      <c r="G1000" s="25">
        <f>SUM(G997:G999)</f>
        <v>2476</v>
      </c>
      <c r="H1000" s="21"/>
      <c r="I1000" s="24">
        <f>SUM(I997:I999)</f>
        <v>3161</v>
      </c>
      <c r="J1000" s="25">
        <f>SUM(J997:J999)</f>
        <v>441</v>
      </c>
      <c r="K1000" s="25">
        <f>SUM(K997:K999)</f>
        <v>8</v>
      </c>
      <c r="L1000" s="25">
        <f>SUM(L997:L999)</f>
        <v>342</v>
      </c>
      <c r="M1000" s="25">
        <f>SUM(M997:M999)</f>
        <v>791</v>
      </c>
      <c r="N1000" s="21"/>
      <c r="O1000" s="24">
        <f t="shared" si="436"/>
        <v>5329</v>
      </c>
      <c r="P1000" s="25">
        <f t="shared" si="436"/>
        <v>1751</v>
      </c>
      <c r="Q1000" s="25">
        <f t="shared" si="436"/>
        <v>35</v>
      </c>
      <c r="R1000" s="25">
        <f t="shared" si="436"/>
        <v>1481</v>
      </c>
      <c r="S1000" s="25">
        <f t="shared" si="436"/>
        <v>3267</v>
      </c>
    </row>
    <row r="1001" spans="1:19" ht="12.75">
      <c r="A1001" s="1" t="s">
        <v>848</v>
      </c>
      <c r="C1001" s="18"/>
      <c r="G1001" s="21"/>
      <c r="H1001" s="20"/>
      <c r="I1001" s="18"/>
      <c r="M1001" s="21"/>
      <c r="N1001" s="20"/>
      <c r="O1001" s="18"/>
      <c r="S1001" s="21"/>
    </row>
    <row r="1002" spans="2:19" ht="12.75">
      <c r="B1002" t="s">
        <v>11</v>
      </c>
      <c r="C1002" s="18">
        <v>7259</v>
      </c>
      <c r="D1002">
        <f>2817+100-30-8+1</f>
        <v>2880</v>
      </c>
      <c r="E1002">
        <v>88</v>
      </c>
      <c r="F1002">
        <f>1594+79</f>
        <v>1673</v>
      </c>
      <c r="G1002" s="21">
        <f aca="true" t="shared" si="437" ref="G1002:G1007">SUM(D1002:F1002)</f>
        <v>4641</v>
      </c>
      <c r="H1002" s="20"/>
      <c r="I1002" s="18">
        <v>5137</v>
      </c>
      <c r="J1002">
        <v>1324</v>
      </c>
      <c r="K1002">
        <v>16</v>
      </c>
      <c r="L1002">
        <v>861</v>
      </c>
      <c r="M1002" s="21">
        <f aca="true" t="shared" si="438" ref="M1002:M1007">SUM(J1002:L1002)</f>
        <v>2201</v>
      </c>
      <c r="N1002" s="20"/>
      <c r="O1002" s="18">
        <f aca="true" t="shared" si="439" ref="O1002:S1008">C1002+I1002</f>
        <v>12396</v>
      </c>
      <c r="P1002">
        <f t="shared" si="439"/>
        <v>4204</v>
      </c>
      <c r="Q1002">
        <f t="shared" si="439"/>
        <v>104</v>
      </c>
      <c r="R1002">
        <f t="shared" si="439"/>
        <v>2534</v>
      </c>
      <c r="S1002" s="21">
        <f t="shared" si="439"/>
        <v>6842</v>
      </c>
    </row>
    <row r="1003" spans="2:19" ht="12.75">
      <c r="B1003" t="s">
        <v>849</v>
      </c>
      <c r="C1003" s="18">
        <v>315</v>
      </c>
      <c r="D1003">
        <v>260</v>
      </c>
      <c r="E1003">
        <v>8</v>
      </c>
      <c r="F1003">
        <v>113</v>
      </c>
      <c r="G1003" s="21">
        <f t="shared" si="437"/>
        <v>381</v>
      </c>
      <c r="H1003" s="20"/>
      <c r="I1003" s="18">
        <v>733</v>
      </c>
      <c r="J1003">
        <v>259</v>
      </c>
      <c r="K1003">
        <v>3</v>
      </c>
      <c r="L1003">
        <v>154</v>
      </c>
      <c r="M1003" s="21">
        <f t="shared" si="438"/>
        <v>416</v>
      </c>
      <c r="N1003" s="20"/>
      <c r="O1003" s="18">
        <f t="shared" si="439"/>
        <v>1048</v>
      </c>
      <c r="P1003">
        <f t="shared" si="439"/>
        <v>519</v>
      </c>
      <c r="Q1003">
        <f t="shared" si="439"/>
        <v>11</v>
      </c>
      <c r="R1003">
        <f t="shared" si="439"/>
        <v>267</v>
      </c>
      <c r="S1003" s="21">
        <f t="shared" si="439"/>
        <v>797</v>
      </c>
    </row>
    <row r="1004" spans="2:19" ht="12.75">
      <c r="B1004" t="s">
        <v>850</v>
      </c>
      <c r="C1004" s="18">
        <v>921</v>
      </c>
      <c r="D1004">
        <v>696</v>
      </c>
      <c r="E1004">
        <v>19</v>
      </c>
      <c r="F1004">
        <v>337</v>
      </c>
      <c r="G1004" s="21">
        <f t="shared" si="437"/>
        <v>1052</v>
      </c>
      <c r="H1004" s="20"/>
      <c r="I1004" s="18">
        <v>1034</v>
      </c>
      <c r="J1004">
        <v>306</v>
      </c>
      <c r="K1004">
        <v>2</v>
      </c>
      <c r="L1004">
        <v>123</v>
      </c>
      <c r="M1004" s="21">
        <f t="shared" si="438"/>
        <v>431</v>
      </c>
      <c r="N1004" s="20"/>
      <c r="O1004" s="18">
        <f t="shared" si="439"/>
        <v>1955</v>
      </c>
      <c r="P1004">
        <f t="shared" si="439"/>
        <v>1002</v>
      </c>
      <c r="Q1004">
        <f t="shared" si="439"/>
        <v>21</v>
      </c>
      <c r="R1004">
        <f t="shared" si="439"/>
        <v>460</v>
      </c>
      <c r="S1004" s="21">
        <f t="shared" si="439"/>
        <v>1483</v>
      </c>
    </row>
    <row r="1005" spans="2:19" ht="12.75">
      <c r="B1005" t="s">
        <v>851</v>
      </c>
      <c r="C1005" s="18">
        <v>172</v>
      </c>
      <c r="D1005">
        <v>98</v>
      </c>
      <c r="E1005">
        <v>5</v>
      </c>
      <c r="F1005">
        <v>25</v>
      </c>
      <c r="G1005" s="21">
        <f t="shared" si="437"/>
        <v>128</v>
      </c>
      <c r="H1005" s="20"/>
      <c r="I1005" s="18">
        <v>245</v>
      </c>
      <c r="J1005">
        <v>68</v>
      </c>
      <c r="K1005">
        <v>1</v>
      </c>
      <c r="L1005">
        <v>31</v>
      </c>
      <c r="M1005" s="21">
        <f t="shared" si="438"/>
        <v>100</v>
      </c>
      <c r="N1005" s="20"/>
      <c r="O1005" s="18">
        <f t="shared" si="439"/>
        <v>417</v>
      </c>
      <c r="P1005">
        <f t="shared" si="439"/>
        <v>166</v>
      </c>
      <c r="Q1005">
        <f t="shared" si="439"/>
        <v>6</v>
      </c>
      <c r="R1005">
        <f t="shared" si="439"/>
        <v>56</v>
      </c>
      <c r="S1005" s="21">
        <f t="shared" si="439"/>
        <v>228</v>
      </c>
    </row>
    <row r="1006" spans="2:19" ht="12.75">
      <c r="B1006" t="s">
        <v>852</v>
      </c>
      <c r="C1006" s="18">
        <v>96</v>
      </c>
      <c r="D1006">
        <v>74</v>
      </c>
      <c r="E1006">
        <v>0</v>
      </c>
      <c r="F1006">
        <v>31</v>
      </c>
      <c r="G1006" s="21">
        <f t="shared" si="437"/>
        <v>105</v>
      </c>
      <c r="H1006" s="20"/>
      <c r="I1006" s="18">
        <v>239</v>
      </c>
      <c r="J1006">
        <v>64</v>
      </c>
      <c r="K1006">
        <v>1</v>
      </c>
      <c r="L1006">
        <v>30</v>
      </c>
      <c r="M1006" s="21">
        <f t="shared" si="438"/>
        <v>95</v>
      </c>
      <c r="N1006" s="20"/>
      <c r="O1006" s="18">
        <f t="shared" si="439"/>
        <v>335</v>
      </c>
      <c r="P1006">
        <f t="shared" si="439"/>
        <v>138</v>
      </c>
      <c r="Q1006">
        <f t="shared" si="439"/>
        <v>1</v>
      </c>
      <c r="R1006">
        <f t="shared" si="439"/>
        <v>61</v>
      </c>
      <c r="S1006" s="21">
        <f t="shared" si="439"/>
        <v>200</v>
      </c>
    </row>
    <row r="1007" spans="2:19" ht="12.75">
      <c r="B1007" t="s">
        <v>853</v>
      </c>
      <c r="C1007" s="18">
        <v>188</v>
      </c>
      <c r="D1007">
        <v>138</v>
      </c>
      <c r="E1007">
        <v>2</v>
      </c>
      <c r="F1007">
        <v>75</v>
      </c>
      <c r="G1007" s="21">
        <f t="shared" si="437"/>
        <v>215</v>
      </c>
      <c r="H1007" s="20"/>
      <c r="I1007" s="18">
        <v>728</v>
      </c>
      <c r="J1007">
        <v>96</v>
      </c>
      <c r="K1007">
        <v>2</v>
      </c>
      <c r="L1007">
        <v>54</v>
      </c>
      <c r="M1007" s="21">
        <f t="shared" si="438"/>
        <v>152</v>
      </c>
      <c r="N1007" s="20"/>
      <c r="O1007" s="18">
        <f t="shared" si="439"/>
        <v>916</v>
      </c>
      <c r="P1007">
        <f t="shared" si="439"/>
        <v>234</v>
      </c>
      <c r="Q1007">
        <f t="shared" si="439"/>
        <v>4</v>
      </c>
      <c r="R1007">
        <f t="shared" si="439"/>
        <v>129</v>
      </c>
      <c r="S1007" s="21">
        <f t="shared" si="439"/>
        <v>367</v>
      </c>
    </row>
    <row r="1008" spans="1:19" s="2" customFormat="1" ht="12.75">
      <c r="A1008" s="22"/>
      <c r="B1008" s="23" t="s">
        <v>25</v>
      </c>
      <c r="C1008" s="24">
        <v>8951</v>
      </c>
      <c r="D1008" s="25">
        <f>SUM(D1002:D1007)</f>
        <v>4146</v>
      </c>
      <c r="E1008" s="25">
        <f>SUM(E1002:E1007)</f>
        <v>122</v>
      </c>
      <c r="F1008" s="25">
        <f>SUM(F1002:F1007)</f>
        <v>2254</v>
      </c>
      <c r="G1008" s="25">
        <f>SUM(G1002:G1007)</f>
        <v>6522</v>
      </c>
      <c r="H1008" s="21"/>
      <c r="I1008" s="24">
        <f>SUM(I1002:I1007)</f>
        <v>8116</v>
      </c>
      <c r="J1008" s="25">
        <f>SUM(J1002:J1007)</f>
        <v>2117</v>
      </c>
      <c r="K1008" s="25">
        <f>SUM(K1002:K1007)</f>
        <v>25</v>
      </c>
      <c r="L1008" s="25">
        <f>SUM(L1002:L1007)</f>
        <v>1253</v>
      </c>
      <c r="M1008" s="25">
        <f>SUM(M1002:M1007)</f>
        <v>3395</v>
      </c>
      <c r="N1008" s="21"/>
      <c r="O1008" s="24">
        <f t="shared" si="439"/>
        <v>17067</v>
      </c>
      <c r="P1008" s="25">
        <f t="shared" si="439"/>
        <v>6263</v>
      </c>
      <c r="Q1008" s="25">
        <f t="shared" si="439"/>
        <v>147</v>
      </c>
      <c r="R1008" s="25">
        <f t="shared" si="439"/>
        <v>3507</v>
      </c>
      <c r="S1008" s="25">
        <f t="shared" si="439"/>
        <v>9917</v>
      </c>
    </row>
    <row r="1009" spans="1:19" ht="12.75">
      <c r="A1009" s="1" t="s">
        <v>854</v>
      </c>
      <c r="C1009" s="18"/>
      <c r="G1009" s="21"/>
      <c r="H1009" s="20"/>
      <c r="I1009" s="18"/>
      <c r="M1009" s="21"/>
      <c r="N1009" s="20"/>
      <c r="O1009" s="18"/>
      <c r="S1009" s="21"/>
    </row>
    <row r="1010" spans="2:19" ht="12.75">
      <c r="B1010" t="s">
        <v>11</v>
      </c>
      <c r="C1010" s="18">
        <v>7811</v>
      </c>
      <c r="D1010">
        <f>1966+111</f>
        <v>2077</v>
      </c>
      <c r="E1010">
        <v>39</v>
      </c>
      <c r="F1010">
        <f>1388+91</f>
        <v>1479</v>
      </c>
      <c r="G1010" s="21">
        <f aca="true" t="shared" si="440" ref="G1010:G1018">SUM(D1010:F1010)</f>
        <v>3595</v>
      </c>
      <c r="H1010" s="20"/>
      <c r="I1010" s="18">
        <v>860</v>
      </c>
      <c r="J1010">
        <v>167</v>
      </c>
      <c r="K1010">
        <v>7</v>
      </c>
      <c r="L1010">
        <v>353</v>
      </c>
      <c r="M1010" s="21">
        <f aca="true" t="shared" si="441" ref="M1010:M1018">SUM(J1010:L1010)</f>
        <v>527</v>
      </c>
      <c r="N1010" s="20"/>
      <c r="O1010" s="18">
        <f aca="true" t="shared" si="442" ref="O1010:O1019">C1010+I1010</f>
        <v>8671</v>
      </c>
      <c r="P1010">
        <f aca="true" t="shared" si="443" ref="P1010:P1019">D1010+J1010</f>
        <v>2244</v>
      </c>
      <c r="Q1010">
        <f aca="true" t="shared" si="444" ref="Q1010:Q1019">E1010+K1010</f>
        <v>46</v>
      </c>
      <c r="R1010">
        <f aca="true" t="shared" si="445" ref="R1010:R1019">F1010+L1010</f>
        <v>1832</v>
      </c>
      <c r="S1010" s="21">
        <f aca="true" t="shared" si="446" ref="S1010:S1019">G1010+M1010</f>
        <v>4122</v>
      </c>
    </row>
    <row r="1011" spans="2:19" ht="12.75">
      <c r="B1011" t="s">
        <v>855</v>
      </c>
      <c r="C1011" s="18">
        <v>266</v>
      </c>
      <c r="D1011">
        <v>218</v>
      </c>
      <c r="E1011">
        <v>6</v>
      </c>
      <c r="F1011">
        <v>138</v>
      </c>
      <c r="G1011" s="21">
        <f t="shared" si="440"/>
        <v>362</v>
      </c>
      <c r="H1011" s="20"/>
      <c r="I1011" s="18">
        <v>1115</v>
      </c>
      <c r="J1011">
        <v>300</v>
      </c>
      <c r="K1011">
        <v>2</v>
      </c>
      <c r="L1011">
        <v>158</v>
      </c>
      <c r="M1011" s="21">
        <f t="shared" si="441"/>
        <v>460</v>
      </c>
      <c r="N1011" s="20"/>
      <c r="O1011" s="18">
        <f t="shared" si="442"/>
        <v>1381</v>
      </c>
      <c r="P1011">
        <f t="shared" si="443"/>
        <v>518</v>
      </c>
      <c r="Q1011">
        <f t="shared" si="444"/>
        <v>8</v>
      </c>
      <c r="R1011">
        <f t="shared" si="445"/>
        <v>296</v>
      </c>
      <c r="S1011" s="21">
        <f t="shared" si="446"/>
        <v>822</v>
      </c>
    </row>
    <row r="1012" spans="2:19" ht="12.75">
      <c r="B1012" t="s">
        <v>856</v>
      </c>
      <c r="C1012" s="18">
        <v>620</v>
      </c>
      <c r="D1012">
        <v>406</v>
      </c>
      <c r="E1012">
        <v>10</v>
      </c>
      <c r="F1012">
        <v>302</v>
      </c>
      <c r="G1012" s="21">
        <f t="shared" si="440"/>
        <v>718</v>
      </c>
      <c r="H1012" s="20"/>
      <c r="I1012" s="18">
        <v>1762</v>
      </c>
      <c r="J1012">
        <v>334</v>
      </c>
      <c r="K1012">
        <v>4</v>
      </c>
      <c r="L1012">
        <v>191</v>
      </c>
      <c r="M1012" s="21">
        <f t="shared" si="441"/>
        <v>529</v>
      </c>
      <c r="N1012" s="20"/>
      <c r="O1012" s="18">
        <f t="shared" si="442"/>
        <v>2382</v>
      </c>
      <c r="P1012">
        <f t="shared" si="443"/>
        <v>740</v>
      </c>
      <c r="Q1012">
        <f t="shared" si="444"/>
        <v>14</v>
      </c>
      <c r="R1012">
        <f t="shared" si="445"/>
        <v>493</v>
      </c>
      <c r="S1012" s="21">
        <f t="shared" si="446"/>
        <v>1247</v>
      </c>
    </row>
    <row r="1013" spans="2:19" ht="12.75">
      <c r="B1013" t="s">
        <v>857</v>
      </c>
      <c r="C1013" s="18">
        <v>137</v>
      </c>
      <c r="D1013">
        <v>181</v>
      </c>
      <c r="E1013">
        <v>5</v>
      </c>
      <c r="F1013">
        <v>53</v>
      </c>
      <c r="G1013" s="21">
        <f t="shared" si="440"/>
        <v>239</v>
      </c>
      <c r="H1013" s="20"/>
      <c r="I1013" s="18">
        <v>832</v>
      </c>
      <c r="J1013">
        <v>312</v>
      </c>
      <c r="K1013">
        <v>2</v>
      </c>
      <c r="L1013">
        <v>111</v>
      </c>
      <c r="M1013" s="21">
        <f t="shared" si="441"/>
        <v>425</v>
      </c>
      <c r="N1013" s="20"/>
      <c r="O1013" s="18">
        <f t="shared" si="442"/>
        <v>969</v>
      </c>
      <c r="P1013">
        <f t="shared" si="443"/>
        <v>493</v>
      </c>
      <c r="Q1013">
        <f t="shared" si="444"/>
        <v>7</v>
      </c>
      <c r="R1013">
        <f t="shared" si="445"/>
        <v>164</v>
      </c>
      <c r="S1013" s="21">
        <f t="shared" si="446"/>
        <v>664</v>
      </c>
    </row>
    <row r="1014" spans="2:19" ht="12.75">
      <c r="B1014" t="s">
        <v>858</v>
      </c>
      <c r="C1014" s="18">
        <v>45</v>
      </c>
      <c r="D1014">
        <v>21</v>
      </c>
      <c r="E1014">
        <v>0</v>
      </c>
      <c r="F1014">
        <v>3</v>
      </c>
      <c r="G1014" s="21">
        <f t="shared" si="440"/>
        <v>24</v>
      </c>
      <c r="H1014" s="20"/>
      <c r="I1014" s="18">
        <v>215</v>
      </c>
      <c r="J1014">
        <v>21</v>
      </c>
      <c r="K1014">
        <v>0</v>
      </c>
      <c r="L1014">
        <v>21</v>
      </c>
      <c r="M1014" s="21">
        <f t="shared" si="441"/>
        <v>42</v>
      </c>
      <c r="N1014" s="20"/>
      <c r="O1014" s="18">
        <f t="shared" si="442"/>
        <v>260</v>
      </c>
      <c r="P1014">
        <f t="shared" si="443"/>
        <v>42</v>
      </c>
      <c r="Q1014">
        <f t="shared" si="444"/>
        <v>0</v>
      </c>
      <c r="R1014">
        <f t="shared" si="445"/>
        <v>24</v>
      </c>
      <c r="S1014" s="21">
        <f t="shared" si="446"/>
        <v>66</v>
      </c>
    </row>
    <row r="1015" spans="2:19" ht="12.75">
      <c r="B1015" t="s">
        <v>859</v>
      </c>
      <c r="C1015" s="18">
        <v>80</v>
      </c>
      <c r="D1015">
        <v>76</v>
      </c>
      <c r="E1015">
        <v>2</v>
      </c>
      <c r="F1015">
        <v>38</v>
      </c>
      <c r="G1015" s="21">
        <f t="shared" si="440"/>
        <v>116</v>
      </c>
      <c r="H1015" s="20"/>
      <c r="I1015" s="18">
        <v>918</v>
      </c>
      <c r="J1015">
        <v>172</v>
      </c>
      <c r="K1015">
        <v>2</v>
      </c>
      <c r="L1015">
        <v>99</v>
      </c>
      <c r="M1015" s="21">
        <f t="shared" si="441"/>
        <v>273</v>
      </c>
      <c r="N1015" s="20"/>
      <c r="O1015" s="18">
        <f t="shared" si="442"/>
        <v>998</v>
      </c>
      <c r="P1015">
        <f t="shared" si="443"/>
        <v>248</v>
      </c>
      <c r="Q1015">
        <f t="shared" si="444"/>
        <v>4</v>
      </c>
      <c r="R1015">
        <f t="shared" si="445"/>
        <v>137</v>
      </c>
      <c r="S1015" s="21">
        <f t="shared" si="446"/>
        <v>389</v>
      </c>
    </row>
    <row r="1016" spans="2:19" ht="12.75">
      <c r="B1016" t="s">
        <v>860</v>
      </c>
      <c r="C1016" s="18">
        <v>24</v>
      </c>
      <c r="D1016">
        <v>40</v>
      </c>
      <c r="E1016">
        <v>2</v>
      </c>
      <c r="F1016">
        <v>22</v>
      </c>
      <c r="G1016" s="21">
        <f t="shared" si="440"/>
        <v>64</v>
      </c>
      <c r="H1016" s="20"/>
      <c r="I1016" s="18">
        <v>262</v>
      </c>
      <c r="J1016">
        <v>47</v>
      </c>
      <c r="K1016">
        <v>0</v>
      </c>
      <c r="L1016">
        <v>26</v>
      </c>
      <c r="M1016" s="21">
        <f t="shared" si="441"/>
        <v>73</v>
      </c>
      <c r="N1016" s="20"/>
      <c r="O1016" s="18">
        <f t="shared" si="442"/>
        <v>286</v>
      </c>
      <c r="P1016">
        <f t="shared" si="443"/>
        <v>87</v>
      </c>
      <c r="Q1016">
        <f t="shared" si="444"/>
        <v>2</v>
      </c>
      <c r="R1016">
        <f t="shared" si="445"/>
        <v>48</v>
      </c>
      <c r="S1016" s="21">
        <f t="shared" si="446"/>
        <v>137</v>
      </c>
    </row>
    <row r="1017" spans="2:19" ht="12.75">
      <c r="B1017" t="s">
        <v>861</v>
      </c>
      <c r="C1017" s="18">
        <v>70</v>
      </c>
      <c r="D1017">
        <v>61</v>
      </c>
      <c r="E1017">
        <v>0</v>
      </c>
      <c r="F1017">
        <v>29</v>
      </c>
      <c r="G1017" s="21">
        <f t="shared" si="440"/>
        <v>90</v>
      </c>
      <c r="H1017" s="20"/>
      <c r="I1017" s="18">
        <v>291</v>
      </c>
      <c r="J1017">
        <v>39</v>
      </c>
      <c r="K1017">
        <v>1</v>
      </c>
      <c r="L1017">
        <v>19</v>
      </c>
      <c r="M1017" s="21">
        <f t="shared" si="441"/>
        <v>59</v>
      </c>
      <c r="N1017" s="20"/>
      <c r="O1017" s="18">
        <f t="shared" si="442"/>
        <v>361</v>
      </c>
      <c r="P1017">
        <f t="shared" si="443"/>
        <v>100</v>
      </c>
      <c r="Q1017">
        <f t="shared" si="444"/>
        <v>1</v>
      </c>
      <c r="R1017">
        <f t="shared" si="445"/>
        <v>48</v>
      </c>
      <c r="S1017" s="21">
        <f t="shared" si="446"/>
        <v>149</v>
      </c>
    </row>
    <row r="1018" spans="2:19" ht="12.75">
      <c r="B1018" t="s">
        <v>862</v>
      </c>
      <c r="C1018" s="18">
        <v>40</v>
      </c>
      <c r="D1018">
        <v>45</v>
      </c>
      <c r="E1018">
        <v>0</v>
      </c>
      <c r="F1018">
        <v>26</v>
      </c>
      <c r="G1018" s="21">
        <f t="shared" si="440"/>
        <v>71</v>
      </c>
      <c r="H1018" s="20"/>
      <c r="I1018" s="18">
        <v>165</v>
      </c>
      <c r="J1018">
        <v>57</v>
      </c>
      <c r="K1018">
        <v>0</v>
      </c>
      <c r="L1018">
        <v>19</v>
      </c>
      <c r="M1018" s="21">
        <f t="shared" si="441"/>
        <v>76</v>
      </c>
      <c r="N1018" s="20"/>
      <c r="O1018" s="18">
        <f t="shared" si="442"/>
        <v>205</v>
      </c>
      <c r="P1018">
        <f t="shared" si="443"/>
        <v>102</v>
      </c>
      <c r="Q1018">
        <f t="shared" si="444"/>
        <v>0</v>
      </c>
      <c r="R1018">
        <f t="shared" si="445"/>
        <v>45</v>
      </c>
      <c r="S1018" s="21">
        <f t="shared" si="446"/>
        <v>147</v>
      </c>
    </row>
    <row r="1019" spans="1:19" s="2" customFormat="1" ht="12.75">
      <c r="A1019" s="22"/>
      <c r="B1019" s="23" t="s">
        <v>25</v>
      </c>
      <c r="C1019" s="24">
        <v>9093</v>
      </c>
      <c r="D1019" s="25">
        <f>SUM(D1010:D1018)</f>
        <v>3125</v>
      </c>
      <c r="E1019" s="25">
        <f>SUM(E1010:E1018)</f>
        <v>64</v>
      </c>
      <c r="F1019" s="25">
        <f>SUM(F1010:F1018)</f>
        <v>2090</v>
      </c>
      <c r="G1019" s="25">
        <f>SUM(G1010:G1018)</f>
        <v>5279</v>
      </c>
      <c r="H1019" s="21"/>
      <c r="I1019" s="24">
        <f>SUM(I1010:I1018)</f>
        <v>6420</v>
      </c>
      <c r="J1019" s="25">
        <f>SUM(J1010:J1018)</f>
        <v>1449</v>
      </c>
      <c r="K1019" s="25">
        <f>SUM(K1010:K1018)</f>
        <v>18</v>
      </c>
      <c r="L1019" s="25">
        <f>SUM(L1010:L1018)</f>
        <v>997</v>
      </c>
      <c r="M1019" s="25">
        <f>SUM(M1010:M1018)</f>
        <v>2464</v>
      </c>
      <c r="N1019" s="21"/>
      <c r="O1019" s="24">
        <f t="shared" si="442"/>
        <v>15513</v>
      </c>
      <c r="P1019" s="25">
        <f t="shared" si="443"/>
        <v>4574</v>
      </c>
      <c r="Q1019" s="25">
        <f t="shared" si="444"/>
        <v>82</v>
      </c>
      <c r="R1019" s="25">
        <f t="shared" si="445"/>
        <v>3087</v>
      </c>
      <c r="S1019" s="25">
        <f t="shared" si="446"/>
        <v>7743</v>
      </c>
    </row>
    <row r="1020" spans="1:19" ht="12.75">
      <c r="A1020" s="1" t="s">
        <v>863</v>
      </c>
      <c r="C1020" s="18"/>
      <c r="G1020" s="21"/>
      <c r="H1020" s="20"/>
      <c r="I1020" s="18"/>
      <c r="M1020" s="21"/>
      <c r="N1020" s="20"/>
      <c r="O1020" s="18"/>
      <c r="S1020" s="21"/>
    </row>
    <row r="1021" spans="2:19" ht="12.75">
      <c r="B1021" t="s">
        <v>11</v>
      </c>
      <c r="C1021" s="18">
        <v>6231</v>
      </c>
      <c r="D1021">
        <v>1187</v>
      </c>
      <c r="E1021">
        <v>53</v>
      </c>
      <c r="F1021">
        <v>1783</v>
      </c>
      <c r="G1021" s="21">
        <f aca="true" t="shared" si="447" ref="G1021:G1026">SUM(D1021:F1021)</f>
        <v>3023</v>
      </c>
      <c r="H1021" s="20"/>
      <c r="I1021" s="18">
        <v>608</v>
      </c>
      <c r="J1021">
        <v>2</v>
      </c>
      <c r="K1021">
        <v>1</v>
      </c>
      <c r="L1021">
        <v>82</v>
      </c>
      <c r="M1021" s="21">
        <f aca="true" t="shared" si="448" ref="M1021:M1026">SUM(J1021:L1021)</f>
        <v>85</v>
      </c>
      <c r="N1021" s="20"/>
      <c r="O1021" s="18">
        <f aca="true" t="shared" si="449" ref="O1021:S1027">C1021+I1021</f>
        <v>6839</v>
      </c>
      <c r="P1021">
        <f t="shared" si="449"/>
        <v>1189</v>
      </c>
      <c r="Q1021">
        <f t="shared" si="449"/>
        <v>54</v>
      </c>
      <c r="R1021">
        <f t="shared" si="449"/>
        <v>1865</v>
      </c>
      <c r="S1021" s="21">
        <f t="shared" si="449"/>
        <v>3108</v>
      </c>
    </row>
    <row r="1022" spans="2:19" ht="12.75">
      <c r="B1022" t="s">
        <v>864</v>
      </c>
      <c r="C1022" s="18">
        <v>257</v>
      </c>
      <c r="D1022">
        <v>51</v>
      </c>
      <c r="E1022">
        <v>2</v>
      </c>
      <c r="F1022">
        <v>128</v>
      </c>
      <c r="G1022" s="21">
        <f t="shared" si="447"/>
        <v>181</v>
      </c>
      <c r="H1022" s="20"/>
      <c r="I1022" s="18">
        <v>253</v>
      </c>
      <c r="J1022">
        <v>0</v>
      </c>
      <c r="K1022">
        <v>0</v>
      </c>
      <c r="L1022">
        <v>15</v>
      </c>
      <c r="M1022" s="21">
        <f t="shared" si="448"/>
        <v>15</v>
      </c>
      <c r="N1022" s="20"/>
      <c r="O1022" s="18">
        <f t="shared" si="449"/>
        <v>510</v>
      </c>
      <c r="P1022">
        <f t="shared" si="449"/>
        <v>51</v>
      </c>
      <c r="Q1022">
        <f t="shared" si="449"/>
        <v>2</v>
      </c>
      <c r="R1022">
        <f t="shared" si="449"/>
        <v>143</v>
      </c>
      <c r="S1022" s="21">
        <f t="shared" si="449"/>
        <v>196</v>
      </c>
    </row>
    <row r="1023" spans="2:19" ht="12.75">
      <c r="B1023" t="s">
        <v>865</v>
      </c>
      <c r="C1023" s="18">
        <v>192</v>
      </c>
      <c r="D1023">
        <v>32</v>
      </c>
      <c r="E1023">
        <v>1</v>
      </c>
      <c r="F1023">
        <v>82</v>
      </c>
      <c r="G1023" s="21">
        <f t="shared" si="447"/>
        <v>115</v>
      </c>
      <c r="H1023" s="20"/>
      <c r="I1023" s="18">
        <v>44</v>
      </c>
      <c r="J1023">
        <v>1</v>
      </c>
      <c r="K1023">
        <v>0</v>
      </c>
      <c r="L1023">
        <v>0</v>
      </c>
      <c r="M1023" s="21">
        <f t="shared" si="448"/>
        <v>1</v>
      </c>
      <c r="N1023" s="20"/>
      <c r="O1023" s="18">
        <f t="shared" si="449"/>
        <v>236</v>
      </c>
      <c r="P1023">
        <f t="shared" si="449"/>
        <v>33</v>
      </c>
      <c r="Q1023">
        <f t="shared" si="449"/>
        <v>1</v>
      </c>
      <c r="R1023">
        <f t="shared" si="449"/>
        <v>82</v>
      </c>
      <c r="S1023" s="21">
        <f t="shared" si="449"/>
        <v>116</v>
      </c>
    </row>
    <row r="1024" spans="2:19" ht="12.75">
      <c r="B1024" t="s">
        <v>866</v>
      </c>
      <c r="C1024" s="18">
        <v>102</v>
      </c>
      <c r="D1024">
        <v>16</v>
      </c>
      <c r="E1024">
        <v>0</v>
      </c>
      <c r="F1024">
        <v>39</v>
      </c>
      <c r="G1024" s="21">
        <f t="shared" si="447"/>
        <v>55</v>
      </c>
      <c r="H1024" s="20"/>
      <c r="I1024" s="18">
        <v>14</v>
      </c>
      <c r="J1024">
        <v>0</v>
      </c>
      <c r="K1024">
        <v>0</v>
      </c>
      <c r="L1024">
        <v>0</v>
      </c>
      <c r="M1024" s="21">
        <f t="shared" si="448"/>
        <v>0</v>
      </c>
      <c r="N1024" s="20"/>
      <c r="O1024" s="18">
        <f t="shared" si="449"/>
        <v>116</v>
      </c>
      <c r="P1024">
        <f t="shared" si="449"/>
        <v>16</v>
      </c>
      <c r="Q1024">
        <f t="shared" si="449"/>
        <v>0</v>
      </c>
      <c r="R1024">
        <f t="shared" si="449"/>
        <v>39</v>
      </c>
      <c r="S1024" s="21">
        <f t="shared" si="449"/>
        <v>55</v>
      </c>
    </row>
    <row r="1025" spans="2:19" ht="12.75">
      <c r="B1025" t="s">
        <v>867</v>
      </c>
      <c r="C1025" s="18">
        <v>658</v>
      </c>
      <c r="D1025">
        <v>119</v>
      </c>
      <c r="E1025">
        <v>5</v>
      </c>
      <c r="F1025">
        <v>240</v>
      </c>
      <c r="G1025" s="21">
        <f t="shared" si="447"/>
        <v>364</v>
      </c>
      <c r="H1025" s="20"/>
      <c r="I1025" s="18">
        <v>298</v>
      </c>
      <c r="J1025">
        <v>1</v>
      </c>
      <c r="K1025">
        <v>0</v>
      </c>
      <c r="L1025">
        <v>24</v>
      </c>
      <c r="M1025" s="21">
        <f t="shared" si="448"/>
        <v>25</v>
      </c>
      <c r="N1025" s="20"/>
      <c r="O1025" s="18">
        <f t="shared" si="449"/>
        <v>956</v>
      </c>
      <c r="P1025">
        <f t="shared" si="449"/>
        <v>120</v>
      </c>
      <c r="Q1025">
        <f t="shared" si="449"/>
        <v>5</v>
      </c>
      <c r="R1025">
        <f t="shared" si="449"/>
        <v>264</v>
      </c>
      <c r="S1025" s="21">
        <f t="shared" si="449"/>
        <v>389</v>
      </c>
    </row>
    <row r="1026" spans="2:19" ht="12.75">
      <c r="B1026" t="s">
        <v>868</v>
      </c>
      <c r="C1026" s="18">
        <v>160</v>
      </c>
      <c r="D1026">
        <v>26</v>
      </c>
      <c r="E1026">
        <v>0</v>
      </c>
      <c r="F1026">
        <v>40</v>
      </c>
      <c r="G1026" s="21">
        <f t="shared" si="447"/>
        <v>66</v>
      </c>
      <c r="H1026" s="20"/>
      <c r="I1026" s="18">
        <v>81</v>
      </c>
      <c r="J1026">
        <v>1</v>
      </c>
      <c r="K1026">
        <v>0</v>
      </c>
      <c r="L1026">
        <v>8</v>
      </c>
      <c r="M1026" s="21">
        <f t="shared" si="448"/>
        <v>9</v>
      </c>
      <c r="N1026" s="20"/>
      <c r="O1026" s="18">
        <f t="shared" si="449"/>
        <v>241</v>
      </c>
      <c r="P1026">
        <f t="shared" si="449"/>
        <v>27</v>
      </c>
      <c r="Q1026">
        <f t="shared" si="449"/>
        <v>0</v>
      </c>
      <c r="R1026">
        <f t="shared" si="449"/>
        <v>48</v>
      </c>
      <c r="S1026" s="21">
        <f t="shared" si="449"/>
        <v>75</v>
      </c>
    </row>
    <row r="1027" spans="1:19" s="2" customFormat="1" ht="12.75">
      <c r="A1027" s="22"/>
      <c r="B1027" s="23" t="s">
        <v>25</v>
      </c>
      <c r="C1027" s="24">
        <v>7600</v>
      </c>
      <c r="D1027" s="25">
        <f>SUM(D1021:D1026)</f>
        <v>1431</v>
      </c>
      <c r="E1027" s="25">
        <f>SUM(E1021:E1026)</f>
        <v>61</v>
      </c>
      <c r="F1027" s="25">
        <f>SUM(F1021:F1026)</f>
        <v>2312</v>
      </c>
      <c r="G1027" s="25">
        <f>SUM(G1021:G1026)</f>
        <v>3804</v>
      </c>
      <c r="H1027" s="21"/>
      <c r="I1027" s="24">
        <f>SUM(I1021:I1026)</f>
        <v>1298</v>
      </c>
      <c r="J1027" s="25">
        <f>SUM(J1021:J1026)</f>
        <v>5</v>
      </c>
      <c r="K1027" s="25">
        <f>SUM(K1021:K1026)</f>
        <v>1</v>
      </c>
      <c r="L1027" s="25">
        <f>SUM(L1021:L1026)</f>
        <v>129</v>
      </c>
      <c r="M1027" s="25">
        <f>SUM(M1021:M1026)</f>
        <v>135</v>
      </c>
      <c r="N1027" s="21"/>
      <c r="O1027" s="24">
        <f t="shared" si="449"/>
        <v>8898</v>
      </c>
      <c r="P1027" s="25">
        <f t="shared" si="449"/>
        <v>1436</v>
      </c>
      <c r="Q1027" s="25">
        <f t="shared" si="449"/>
        <v>62</v>
      </c>
      <c r="R1027" s="25">
        <f t="shared" si="449"/>
        <v>2441</v>
      </c>
      <c r="S1027" s="25">
        <f t="shared" si="449"/>
        <v>3939</v>
      </c>
    </row>
    <row r="1028" spans="1:19" ht="12.75">
      <c r="A1028" s="1" t="s">
        <v>869</v>
      </c>
      <c r="C1028" s="18"/>
      <c r="G1028" s="21"/>
      <c r="H1028" s="20"/>
      <c r="I1028" s="18"/>
      <c r="M1028" s="21"/>
      <c r="N1028" s="20"/>
      <c r="O1028" s="18"/>
      <c r="S1028" s="21"/>
    </row>
    <row r="1029" spans="2:19" ht="12.75">
      <c r="B1029" t="s">
        <v>11</v>
      </c>
      <c r="C1029" s="18">
        <v>1033</v>
      </c>
      <c r="D1029">
        <v>106</v>
      </c>
      <c r="E1029">
        <v>1</v>
      </c>
      <c r="F1029">
        <v>250</v>
      </c>
      <c r="G1029" s="21">
        <f aca="true" t="shared" si="450" ref="G1029:G1035">SUM(D1029:F1029)</f>
        <v>357</v>
      </c>
      <c r="H1029" s="20"/>
      <c r="I1029" s="18">
        <v>189</v>
      </c>
      <c r="J1029">
        <v>0</v>
      </c>
      <c r="K1029">
        <v>0</v>
      </c>
      <c r="L1029">
        <v>3</v>
      </c>
      <c r="M1029" s="21">
        <f aca="true" t="shared" si="451" ref="M1029:M1035">SUM(J1029:L1029)</f>
        <v>3</v>
      </c>
      <c r="N1029" s="20"/>
      <c r="O1029" s="18">
        <f aca="true" t="shared" si="452" ref="O1029:S1036">C1029+I1029</f>
        <v>1222</v>
      </c>
      <c r="P1029">
        <f t="shared" si="452"/>
        <v>106</v>
      </c>
      <c r="Q1029">
        <f t="shared" si="452"/>
        <v>1</v>
      </c>
      <c r="R1029">
        <f t="shared" si="452"/>
        <v>253</v>
      </c>
      <c r="S1029" s="21">
        <f t="shared" si="452"/>
        <v>360</v>
      </c>
    </row>
    <row r="1030" spans="2:19" ht="12.75">
      <c r="B1030" t="s">
        <v>870</v>
      </c>
      <c r="C1030" s="18">
        <v>123</v>
      </c>
      <c r="D1030">
        <v>17</v>
      </c>
      <c r="E1030">
        <v>0</v>
      </c>
      <c r="F1030">
        <v>23</v>
      </c>
      <c r="G1030" s="21">
        <f t="shared" si="450"/>
        <v>40</v>
      </c>
      <c r="H1030" s="20"/>
      <c r="I1030" s="18">
        <v>183</v>
      </c>
      <c r="J1030">
        <v>0</v>
      </c>
      <c r="K1030">
        <v>0</v>
      </c>
      <c r="L1030">
        <v>0</v>
      </c>
      <c r="M1030" s="21">
        <f t="shared" si="451"/>
        <v>0</v>
      </c>
      <c r="N1030" s="20"/>
      <c r="O1030" s="18">
        <f t="shared" si="452"/>
        <v>306</v>
      </c>
      <c r="P1030">
        <f t="shared" si="452"/>
        <v>17</v>
      </c>
      <c r="Q1030">
        <f t="shared" si="452"/>
        <v>0</v>
      </c>
      <c r="R1030">
        <f t="shared" si="452"/>
        <v>23</v>
      </c>
      <c r="S1030" s="21">
        <f t="shared" si="452"/>
        <v>40</v>
      </c>
    </row>
    <row r="1031" spans="2:19" ht="12.75">
      <c r="B1031" t="s">
        <v>871</v>
      </c>
      <c r="C1031" s="18">
        <v>2242</v>
      </c>
      <c r="D1031">
        <v>285</v>
      </c>
      <c r="E1031">
        <v>10</v>
      </c>
      <c r="F1031">
        <v>568</v>
      </c>
      <c r="G1031" s="21">
        <f t="shared" si="450"/>
        <v>863</v>
      </c>
      <c r="H1031" s="20"/>
      <c r="I1031" s="18">
        <v>99</v>
      </c>
      <c r="J1031">
        <v>0</v>
      </c>
      <c r="K1031">
        <v>0</v>
      </c>
      <c r="L1031">
        <v>3</v>
      </c>
      <c r="M1031" s="21">
        <f t="shared" si="451"/>
        <v>3</v>
      </c>
      <c r="N1031" s="20"/>
      <c r="O1031" s="18">
        <f t="shared" si="452"/>
        <v>2341</v>
      </c>
      <c r="P1031">
        <f t="shared" si="452"/>
        <v>285</v>
      </c>
      <c r="Q1031">
        <f t="shared" si="452"/>
        <v>10</v>
      </c>
      <c r="R1031">
        <f t="shared" si="452"/>
        <v>571</v>
      </c>
      <c r="S1031" s="21">
        <f t="shared" si="452"/>
        <v>866</v>
      </c>
    </row>
    <row r="1032" spans="2:19" ht="12.75">
      <c r="B1032" t="s">
        <v>872</v>
      </c>
      <c r="C1032" s="18">
        <v>58</v>
      </c>
      <c r="D1032">
        <v>4</v>
      </c>
      <c r="E1032">
        <v>0</v>
      </c>
      <c r="F1032">
        <v>10</v>
      </c>
      <c r="G1032" s="21">
        <f t="shared" si="450"/>
        <v>14</v>
      </c>
      <c r="H1032" s="20"/>
      <c r="I1032" s="18">
        <v>31</v>
      </c>
      <c r="J1032">
        <v>0</v>
      </c>
      <c r="K1032">
        <v>0</v>
      </c>
      <c r="L1032">
        <v>0</v>
      </c>
      <c r="M1032" s="21">
        <f t="shared" si="451"/>
        <v>0</v>
      </c>
      <c r="N1032" s="20"/>
      <c r="O1032" s="18">
        <f t="shared" si="452"/>
        <v>89</v>
      </c>
      <c r="P1032">
        <f t="shared" si="452"/>
        <v>4</v>
      </c>
      <c r="Q1032">
        <f t="shared" si="452"/>
        <v>0</v>
      </c>
      <c r="R1032">
        <f t="shared" si="452"/>
        <v>10</v>
      </c>
      <c r="S1032" s="21">
        <f t="shared" si="452"/>
        <v>14</v>
      </c>
    </row>
    <row r="1033" spans="2:19" ht="12.75">
      <c r="B1033" t="s">
        <v>873</v>
      </c>
      <c r="C1033" s="18">
        <v>310</v>
      </c>
      <c r="D1033">
        <v>43</v>
      </c>
      <c r="E1033">
        <v>2</v>
      </c>
      <c r="F1033">
        <v>130</v>
      </c>
      <c r="G1033" s="21">
        <f t="shared" si="450"/>
        <v>175</v>
      </c>
      <c r="H1033" s="20"/>
      <c r="I1033" s="18">
        <v>88</v>
      </c>
      <c r="J1033">
        <v>0</v>
      </c>
      <c r="K1033">
        <v>1</v>
      </c>
      <c r="L1033">
        <v>10</v>
      </c>
      <c r="M1033" s="21">
        <f t="shared" si="451"/>
        <v>11</v>
      </c>
      <c r="N1033" s="20"/>
      <c r="O1033" s="18">
        <f t="shared" si="452"/>
        <v>398</v>
      </c>
      <c r="P1033">
        <f t="shared" si="452"/>
        <v>43</v>
      </c>
      <c r="Q1033">
        <f t="shared" si="452"/>
        <v>3</v>
      </c>
      <c r="R1033">
        <f t="shared" si="452"/>
        <v>140</v>
      </c>
      <c r="S1033" s="21">
        <f t="shared" si="452"/>
        <v>186</v>
      </c>
    </row>
    <row r="1034" spans="2:19" ht="12.75">
      <c r="B1034" t="s">
        <v>874</v>
      </c>
      <c r="C1034" s="18">
        <v>2090</v>
      </c>
      <c r="D1034">
        <v>96</v>
      </c>
      <c r="E1034">
        <v>5</v>
      </c>
      <c r="F1034">
        <v>235</v>
      </c>
      <c r="G1034" s="21">
        <f t="shared" si="450"/>
        <v>336</v>
      </c>
      <c r="H1034" s="20"/>
      <c r="I1034" s="18">
        <v>259</v>
      </c>
      <c r="J1034">
        <v>2</v>
      </c>
      <c r="K1034">
        <v>0</v>
      </c>
      <c r="L1034">
        <v>19</v>
      </c>
      <c r="M1034" s="21">
        <f t="shared" si="451"/>
        <v>21</v>
      </c>
      <c r="N1034" s="20"/>
      <c r="O1034" s="18">
        <f t="shared" si="452"/>
        <v>2349</v>
      </c>
      <c r="P1034">
        <f t="shared" si="452"/>
        <v>98</v>
      </c>
      <c r="Q1034">
        <f t="shared" si="452"/>
        <v>5</v>
      </c>
      <c r="R1034">
        <f t="shared" si="452"/>
        <v>254</v>
      </c>
      <c r="S1034" s="21">
        <f t="shared" si="452"/>
        <v>357</v>
      </c>
    </row>
    <row r="1035" spans="2:19" ht="12.75">
      <c r="B1035" t="s">
        <v>875</v>
      </c>
      <c r="C1035" s="18">
        <v>314</v>
      </c>
      <c r="D1035">
        <v>40</v>
      </c>
      <c r="E1035">
        <v>1</v>
      </c>
      <c r="F1035">
        <v>107</v>
      </c>
      <c r="G1035" s="21">
        <f t="shared" si="450"/>
        <v>148</v>
      </c>
      <c r="H1035" s="20"/>
      <c r="I1035" s="18">
        <v>212</v>
      </c>
      <c r="J1035">
        <v>0</v>
      </c>
      <c r="K1035">
        <v>0</v>
      </c>
      <c r="L1035">
        <v>0</v>
      </c>
      <c r="M1035" s="21">
        <f t="shared" si="451"/>
        <v>0</v>
      </c>
      <c r="N1035" s="20"/>
      <c r="O1035" s="18">
        <f t="shared" si="452"/>
        <v>526</v>
      </c>
      <c r="P1035">
        <f t="shared" si="452"/>
        <v>40</v>
      </c>
      <c r="Q1035">
        <f t="shared" si="452"/>
        <v>1</v>
      </c>
      <c r="R1035">
        <f t="shared" si="452"/>
        <v>107</v>
      </c>
      <c r="S1035" s="21">
        <f t="shared" si="452"/>
        <v>148</v>
      </c>
    </row>
    <row r="1036" spans="1:19" s="2" customFormat="1" ht="12.75">
      <c r="A1036" s="22"/>
      <c r="B1036" s="23" t="s">
        <v>25</v>
      </c>
      <c r="C1036" s="24">
        <v>6170</v>
      </c>
      <c r="D1036" s="25">
        <f>SUM(D1029:D1035)</f>
        <v>591</v>
      </c>
      <c r="E1036" s="25">
        <f>SUM(E1029:E1035)</f>
        <v>19</v>
      </c>
      <c r="F1036" s="25">
        <f>SUM(F1029:F1035)</f>
        <v>1323</v>
      </c>
      <c r="G1036" s="25">
        <f>SUM(G1029:G1035)</f>
        <v>1933</v>
      </c>
      <c r="H1036" s="21"/>
      <c r="I1036" s="24">
        <f>SUM(I1029:I1035)</f>
        <v>1061</v>
      </c>
      <c r="J1036" s="25">
        <f>SUM(J1029:J1035)</f>
        <v>2</v>
      </c>
      <c r="K1036" s="25">
        <f>SUM(K1029:K1035)</f>
        <v>1</v>
      </c>
      <c r="L1036" s="25">
        <f>SUM(L1029:L1035)</f>
        <v>35</v>
      </c>
      <c r="M1036" s="25">
        <f>SUM(M1029:M1035)</f>
        <v>38</v>
      </c>
      <c r="N1036" s="21"/>
      <c r="O1036" s="24">
        <f t="shared" si="452"/>
        <v>7231</v>
      </c>
      <c r="P1036" s="25">
        <f t="shared" si="452"/>
        <v>593</v>
      </c>
      <c r="Q1036" s="25">
        <f t="shared" si="452"/>
        <v>20</v>
      </c>
      <c r="R1036" s="25">
        <f t="shared" si="452"/>
        <v>1358</v>
      </c>
      <c r="S1036" s="25">
        <f t="shared" si="452"/>
        <v>1971</v>
      </c>
    </row>
    <row r="1037" spans="1:19" ht="12.75">
      <c r="A1037" s="1" t="s">
        <v>876</v>
      </c>
      <c r="C1037" s="18"/>
      <c r="G1037" s="21"/>
      <c r="H1037" s="20"/>
      <c r="I1037" s="18"/>
      <c r="M1037" s="21"/>
      <c r="N1037" s="20"/>
      <c r="O1037" s="18"/>
      <c r="S1037" s="21"/>
    </row>
    <row r="1038" spans="2:19" ht="12.75">
      <c r="B1038" t="s">
        <v>11</v>
      </c>
      <c r="C1038" s="18">
        <v>3672</v>
      </c>
      <c r="D1038">
        <v>1502</v>
      </c>
      <c r="E1038">
        <v>21</v>
      </c>
      <c r="F1038">
        <v>862</v>
      </c>
      <c r="G1038" s="21">
        <f>SUM(D1038:F1038)</f>
        <v>2385</v>
      </c>
      <c r="H1038" s="20"/>
      <c r="I1038" s="18">
        <v>226</v>
      </c>
      <c r="J1038">
        <v>1</v>
      </c>
      <c r="K1038">
        <v>1</v>
      </c>
      <c r="L1038">
        <v>5</v>
      </c>
      <c r="M1038" s="21">
        <f>SUM(J1038:L1038)</f>
        <v>7</v>
      </c>
      <c r="N1038" s="20"/>
      <c r="O1038" s="18">
        <f aca="true" t="shared" si="453" ref="O1038:S1042">C1038+I1038</f>
        <v>3898</v>
      </c>
      <c r="P1038">
        <f t="shared" si="453"/>
        <v>1503</v>
      </c>
      <c r="Q1038">
        <f t="shared" si="453"/>
        <v>22</v>
      </c>
      <c r="R1038">
        <f t="shared" si="453"/>
        <v>867</v>
      </c>
      <c r="S1038" s="21">
        <f t="shared" si="453"/>
        <v>2392</v>
      </c>
    </row>
    <row r="1039" spans="2:19" ht="12.75">
      <c r="B1039" t="s">
        <v>877</v>
      </c>
      <c r="C1039" s="18">
        <v>257</v>
      </c>
      <c r="D1039">
        <v>116</v>
      </c>
      <c r="E1039">
        <v>1</v>
      </c>
      <c r="F1039">
        <v>61</v>
      </c>
      <c r="G1039" s="21">
        <f>SUM(D1039:F1039)</f>
        <v>178</v>
      </c>
      <c r="H1039" s="20"/>
      <c r="I1039" s="18">
        <v>37</v>
      </c>
      <c r="J1039">
        <v>0</v>
      </c>
      <c r="K1039">
        <v>0</v>
      </c>
      <c r="L1039">
        <v>0</v>
      </c>
      <c r="M1039" s="21">
        <f>SUM(J1039:L1039)</f>
        <v>0</v>
      </c>
      <c r="N1039" s="20"/>
      <c r="O1039" s="18">
        <f t="shared" si="453"/>
        <v>294</v>
      </c>
      <c r="P1039">
        <f t="shared" si="453"/>
        <v>116</v>
      </c>
      <c r="Q1039">
        <f t="shared" si="453"/>
        <v>1</v>
      </c>
      <c r="R1039">
        <f t="shared" si="453"/>
        <v>61</v>
      </c>
      <c r="S1039" s="21">
        <f t="shared" si="453"/>
        <v>178</v>
      </c>
    </row>
    <row r="1040" spans="2:19" ht="12.75">
      <c r="B1040" t="s">
        <v>878</v>
      </c>
      <c r="C1040" s="18">
        <v>269</v>
      </c>
      <c r="D1040">
        <v>215</v>
      </c>
      <c r="E1040">
        <v>2</v>
      </c>
      <c r="F1040">
        <v>97</v>
      </c>
      <c r="G1040" s="21">
        <f>SUM(D1040:F1040)</f>
        <v>314</v>
      </c>
      <c r="H1040" s="20"/>
      <c r="I1040" s="18">
        <v>45</v>
      </c>
      <c r="J1040">
        <v>1</v>
      </c>
      <c r="K1040">
        <v>0</v>
      </c>
      <c r="L1040">
        <v>3</v>
      </c>
      <c r="M1040" s="21">
        <f>SUM(J1040:L1040)</f>
        <v>4</v>
      </c>
      <c r="N1040" s="20"/>
      <c r="O1040" s="18">
        <f t="shared" si="453"/>
        <v>314</v>
      </c>
      <c r="P1040">
        <f t="shared" si="453"/>
        <v>216</v>
      </c>
      <c r="Q1040">
        <f t="shared" si="453"/>
        <v>2</v>
      </c>
      <c r="R1040">
        <f t="shared" si="453"/>
        <v>100</v>
      </c>
      <c r="S1040" s="21">
        <f t="shared" si="453"/>
        <v>318</v>
      </c>
    </row>
    <row r="1041" spans="2:19" ht="12.75">
      <c r="B1041" t="s">
        <v>879</v>
      </c>
      <c r="C1041" s="18">
        <v>563</v>
      </c>
      <c r="D1041">
        <v>310</v>
      </c>
      <c r="E1041">
        <v>7</v>
      </c>
      <c r="F1041">
        <v>179</v>
      </c>
      <c r="G1041" s="21">
        <f>SUM(D1041:F1041)</f>
        <v>496</v>
      </c>
      <c r="H1041" s="20"/>
      <c r="I1041" s="18">
        <v>80</v>
      </c>
      <c r="J1041">
        <v>5</v>
      </c>
      <c r="K1041">
        <v>0</v>
      </c>
      <c r="L1041">
        <v>4</v>
      </c>
      <c r="M1041" s="21">
        <f>SUM(J1041:L1041)</f>
        <v>9</v>
      </c>
      <c r="N1041" s="20"/>
      <c r="O1041" s="18">
        <f t="shared" si="453"/>
        <v>643</v>
      </c>
      <c r="P1041">
        <f t="shared" si="453"/>
        <v>315</v>
      </c>
      <c r="Q1041">
        <f t="shared" si="453"/>
        <v>7</v>
      </c>
      <c r="R1041">
        <f t="shared" si="453"/>
        <v>183</v>
      </c>
      <c r="S1041" s="21">
        <f t="shared" si="453"/>
        <v>505</v>
      </c>
    </row>
    <row r="1042" spans="1:19" s="2" customFormat="1" ht="12.75">
      <c r="A1042" s="22"/>
      <c r="B1042" s="23" t="s">
        <v>25</v>
      </c>
      <c r="C1042" s="24">
        <v>4761</v>
      </c>
      <c r="D1042" s="25">
        <f>SUM(D1038:D1041)</f>
        <v>2143</v>
      </c>
      <c r="E1042" s="25">
        <f>SUM(E1038:E1041)</f>
        <v>31</v>
      </c>
      <c r="F1042" s="25">
        <f>SUM(F1038:F1041)</f>
        <v>1199</v>
      </c>
      <c r="G1042" s="25">
        <f>SUM(G1038:G1041)</f>
        <v>3373</v>
      </c>
      <c r="H1042" s="21"/>
      <c r="I1042" s="24">
        <v>388</v>
      </c>
      <c r="J1042" s="25">
        <f>SUM(J1038:J1041)</f>
        <v>7</v>
      </c>
      <c r="K1042" s="25">
        <f>SUM(K1038:K1041)</f>
        <v>1</v>
      </c>
      <c r="L1042" s="25">
        <f>SUM(L1038:L1041)</f>
        <v>12</v>
      </c>
      <c r="M1042" s="25">
        <f>SUM(M1038:M1041)</f>
        <v>20</v>
      </c>
      <c r="N1042" s="21"/>
      <c r="O1042" s="24">
        <f t="shared" si="453"/>
        <v>5149</v>
      </c>
      <c r="P1042" s="25">
        <f t="shared" si="453"/>
        <v>2150</v>
      </c>
      <c r="Q1042" s="25">
        <f t="shared" si="453"/>
        <v>32</v>
      </c>
      <c r="R1042" s="25">
        <f t="shared" si="453"/>
        <v>1211</v>
      </c>
      <c r="S1042" s="25">
        <f t="shared" si="453"/>
        <v>3393</v>
      </c>
    </row>
    <row r="1043" spans="1:19" ht="12.75">
      <c r="A1043" s="1" t="s">
        <v>880</v>
      </c>
      <c r="C1043" s="18"/>
      <c r="G1043" s="21"/>
      <c r="H1043" s="20"/>
      <c r="I1043" s="18"/>
      <c r="M1043" s="21"/>
      <c r="N1043" s="20"/>
      <c r="O1043" s="18"/>
      <c r="S1043" s="21"/>
    </row>
    <row r="1044" spans="2:19" ht="12.75">
      <c r="B1044" t="s">
        <v>11</v>
      </c>
      <c r="C1044" s="18">
        <v>1304</v>
      </c>
      <c r="D1044">
        <v>625</v>
      </c>
      <c r="E1044">
        <v>6</v>
      </c>
      <c r="F1044">
        <v>345</v>
      </c>
      <c r="G1044" s="21">
        <f aca="true" t="shared" si="454" ref="G1044:G1049">SUM(D1044:F1044)</f>
        <v>976</v>
      </c>
      <c r="H1044" s="20"/>
      <c r="I1044" s="18">
        <v>597</v>
      </c>
      <c r="J1044">
        <v>0</v>
      </c>
      <c r="K1044">
        <v>0</v>
      </c>
      <c r="L1044">
        <v>7</v>
      </c>
      <c r="M1044" s="21">
        <f aca="true" t="shared" si="455" ref="M1044:M1049">SUM(J1044:L1044)</f>
        <v>7</v>
      </c>
      <c r="N1044" s="20"/>
      <c r="O1044" s="18">
        <f aca="true" t="shared" si="456" ref="O1044:S1050">C1044+I1044</f>
        <v>1901</v>
      </c>
      <c r="P1044">
        <f t="shared" si="456"/>
        <v>625</v>
      </c>
      <c r="Q1044">
        <f t="shared" si="456"/>
        <v>6</v>
      </c>
      <c r="R1044">
        <f t="shared" si="456"/>
        <v>352</v>
      </c>
      <c r="S1044" s="21">
        <f t="shared" si="456"/>
        <v>983</v>
      </c>
    </row>
    <row r="1045" spans="2:19" ht="12.75">
      <c r="B1045" t="s">
        <v>881</v>
      </c>
      <c r="C1045" s="18">
        <v>262</v>
      </c>
      <c r="D1045">
        <v>142</v>
      </c>
      <c r="E1045">
        <v>2</v>
      </c>
      <c r="F1045">
        <v>80</v>
      </c>
      <c r="G1045" s="21">
        <f t="shared" si="454"/>
        <v>224</v>
      </c>
      <c r="H1045" s="20"/>
      <c r="I1045" s="18">
        <v>316</v>
      </c>
      <c r="J1045">
        <v>2</v>
      </c>
      <c r="K1045">
        <v>0</v>
      </c>
      <c r="L1045">
        <v>10</v>
      </c>
      <c r="M1045" s="21">
        <f t="shared" si="455"/>
        <v>12</v>
      </c>
      <c r="N1045" s="20"/>
      <c r="O1045" s="18">
        <f t="shared" si="456"/>
        <v>578</v>
      </c>
      <c r="P1045">
        <f t="shared" si="456"/>
        <v>144</v>
      </c>
      <c r="Q1045">
        <f t="shared" si="456"/>
        <v>2</v>
      </c>
      <c r="R1045">
        <f t="shared" si="456"/>
        <v>90</v>
      </c>
      <c r="S1045" s="21">
        <f t="shared" si="456"/>
        <v>236</v>
      </c>
    </row>
    <row r="1046" spans="2:19" ht="12.75">
      <c r="B1046" t="s">
        <v>882</v>
      </c>
      <c r="C1046" s="18">
        <v>169</v>
      </c>
      <c r="D1046">
        <v>43</v>
      </c>
      <c r="E1046">
        <v>1</v>
      </c>
      <c r="F1046">
        <v>67</v>
      </c>
      <c r="G1046" s="21">
        <f t="shared" si="454"/>
        <v>111</v>
      </c>
      <c r="H1046" s="20"/>
      <c r="I1046" s="18">
        <v>59</v>
      </c>
      <c r="J1046">
        <v>0</v>
      </c>
      <c r="K1046">
        <v>0</v>
      </c>
      <c r="L1046">
        <v>0</v>
      </c>
      <c r="M1046" s="21">
        <f t="shared" si="455"/>
        <v>0</v>
      </c>
      <c r="N1046" s="20"/>
      <c r="O1046" s="18">
        <f t="shared" si="456"/>
        <v>228</v>
      </c>
      <c r="P1046">
        <f t="shared" si="456"/>
        <v>43</v>
      </c>
      <c r="Q1046">
        <f t="shared" si="456"/>
        <v>1</v>
      </c>
      <c r="R1046">
        <f t="shared" si="456"/>
        <v>67</v>
      </c>
      <c r="S1046" s="21">
        <f t="shared" si="456"/>
        <v>111</v>
      </c>
    </row>
    <row r="1047" spans="2:19" ht="12.75">
      <c r="B1047" t="s">
        <v>883</v>
      </c>
      <c r="C1047" s="18">
        <v>1150</v>
      </c>
      <c r="D1047">
        <v>355</v>
      </c>
      <c r="E1047">
        <v>7</v>
      </c>
      <c r="F1047">
        <v>196</v>
      </c>
      <c r="G1047" s="21">
        <f t="shared" si="454"/>
        <v>558</v>
      </c>
      <c r="H1047" s="20"/>
      <c r="I1047" s="18">
        <v>510</v>
      </c>
      <c r="J1047">
        <v>0</v>
      </c>
      <c r="K1047">
        <v>0</v>
      </c>
      <c r="L1047">
        <v>6</v>
      </c>
      <c r="M1047" s="21">
        <f t="shared" si="455"/>
        <v>6</v>
      </c>
      <c r="N1047" s="20"/>
      <c r="O1047" s="18">
        <f t="shared" si="456"/>
        <v>1660</v>
      </c>
      <c r="P1047">
        <f t="shared" si="456"/>
        <v>355</v>
      </c>
      <c r="Q1047">
        <f t="shared" si="456"/>
        <v>7</v>
      </c>
      <c r="R1047">
        <f t="shared" si="456"/>
        <v>202</v>
      </c>
      <c r="S1047" s="21">
        <f t="shared" si="456"/>
        <v>564</v>
      </c>
    </row>
    <row r="1048" spans="2:19" ht="12.75">
      <c r="B1048" t="s">
        <v>884</v>
      </c>
      <c r="C1048" s="18">
        <v>373</v>
      </c>
      <c r="D1048">
        <v>138</v>
      </c>
      <c r="E1048">
        <v>0</v>
      </c>
      <c r="F1048">
        <v>68</v>
      </c>
      <c r="G1048" s="21">
        <f t="shared" si="454"/>
        <v>206</v>
      </c>
      <c r="H1048" s="20"/>
      <c r="I1048" s="18">
        <v>126</v>
      </c>
      <c r="J1048">
        <v>0</v>
      </c>
      <c r="K1048">
        <v>0</v>
      </c>
      <c r="L1048">
        <v>0</v>
      </c>
      <c r="M1048" s="21">
        <f t="shared" si="455"/>
        <v>0</v>
      </c>
      <c r="N1048" s="20"/>
      <c r="O1048" s="18">
        <f t="shared" si="456"/>
        <v>499</v>
      </c>
      <c r="P1048">
        <f t="shared" si="456"/>
        <v>138</v>
      </c>
      <c r="Q1048">
        <f t="shared" si="456"/>
        <v>0</v>
      </c>
      <c r="R1048">
        <f t="shared" si="456"/>
        <v>68</v>
      </c>
      <c r="S1048" s="21">
        <f t="shared" si="456"/>
        <v>206</v>
      </c>
    </row>
    <row r="1049" spans="2:19" ht="12.75">
      <c r="B1049" t="s">
        <v>885</v>
      </c>
      <c r="C1049" s="18">
        <v>292</v>
      </c>
      <c r="D1049">
        <v>116</v>
      </c>
      <c r="E1049">
        <v>4</v>
      </c>
      <c r="F1049">
        <v>60</v>
      </c>
      <c r="G1049" s="21">
        <f t="shared" si="454"/>
        <v>180</v>
      </c>
      <c r="H1049" s="20"/>
      <c r="I1049" s="18">
        <v>179</v>
      </c>
      <c r="J1049">
        <v>0</v>
      </c>
      <c r="K1049">
        <v>0</v>
      </c>
      <c r="L1049">
        <v>0</v>
      </c>
      <c r="M1049" s="21">
        <f t="shared" si="455"/>
        <v>0</v>
      </c>
      <c r="N1049" s="20"/>
      <c r="O1049" s="18">
        <f t="shared" si="456"/>
        <v>471</v>
      </c>
      <c r="P1049">
        <f t="shared" si="456"/>
        <v>116</v>
      </c>
      <c r="Q1049">
        <f t="shared" si="456"/>
        <v>4</v>
      </c>
      <c r="R1049">
        <f t="shared" si="456"/>
        <v>60</v>
      </c>
      <c r="S1049" s="21">
        <f t="shared" si="456"/>
        <v>180</v>
      </c>
    </row>
    <row r="1050" spans="1:19" s="2" customFormat="1" ht="12.75">
      <c r="A1050" s="22"/>
      <c r="B1050" s="23" t="s">
        <v>25</v>
      </c>
      <c r="C1050" s="24">
        <v>3550</v>
      </c>
      <c r="D1050" s="25">
        <f>SUM(D1044:D1049)</f>
        <v>1419</v>
      </c>
      <c r="E1050" s="25">
        <f>SUM(E1044:E1049)</f>
        <v>20</v>
      </c>
      <c r="F1050" s="25">
        <f>SUM(F1044:F1049)</f>
        <v>816</v>
      </c>
      <c r="G1050" s="25">
        <f>SUM(G1044:G1049)</f>
        <v>2255</v>
      </c>
      <c r="H1050" s="21"/>
      <c r="I1050" s="24">
        <f>SUM(I1044:I1049)</f>
        <v>1787</v>
      </c>
      <c r="J1050" s="25">
        <f>SUM(J1044:J1049)</f>
        <v>2</v>
      </c>
      <c r="K1050" s="25">
        <f>SUM(K1044:K1049)</f>
        <v>0</v>
      </c>
      <c r="L1050" s="25">
        <f>SUM(L1044:L1049)</f>
        <v>23</v>
      </c>
      <c r="M1050" s="25">
        <f>SUM(M1044:M1049)</f>
        <v>25</v>
      </c>
      <c r="N1050" s="21"/>
      <c r="O1050" s="24">
        <f t="shared" si="456"/>
        <v>5337</v>
      </c>
      <c r="P1050" s="25">
        <f t="shared" si="456"/>
        <v>1421</v>
      </c>
      <c r="Q1050" s="25">
        <f t="shared" si="456"/>
        <v>20</v>
      </c>
      <c r="R1050" s="25">
        <f t="shared" si="456"/>
        <v>839</v>
      </c>
      <c r="S1050" s="25">
        <f t="shared" si="456"/>
        <v>2280</v>
      </c>
    </row>
    <row r="1051" spans="1:19" ht="12.75">
      <c r="A1051" s="1" t="s">
        <v>886</v>
      </c>
      <c r="C1051" s="18"/>
      <c r="G1051" s="21"/>
      <c r="H1051" s="20"/>
      <c r="I1051" s="18"/>
      <c r="M1051" s="21"/>
      <c r="N1051" s="20"/>
      <c r="O1051" s="18"/>
      <c r="S1051" s="21"/>
    </row>
    <row r="1052" spans="2:19" ht="12.75">
      <c r="B1052" t="s">
        <v>11</v>
      </c>
      <c r="C1052" s="18">
        <v>3203</v>
      </c>
      <c r="D1052">
        <v>947</v>
      </c>
      <c r="E1052">
        <v>19</v>
      </c>
      <c r="F1052">
        <v>815</v>
      </c>
      <c r="G1052" s="21">
        <f>SUM(D1052:F1052)</f>
        <v>1781</v>
      </c>
      <c r="H1052" s="20"/>
      <c r="I1052" s="18">
        <v>1992</v>
      </c>
      <c r="J1052">
        <v>9</v>
      </c>
      <c r="K1052">
        <v>3</v>
      </c>
      <c r="L1052">
        <v>48</v>
      </c>
      <c r="M1052" s="21">
        <f>SUM(J1052:L1052)</f>
        <v>60</v>
      </c>
      <c r="N1052" s="20"/>
      <c r="O1052" s="18">
        <f aca="true" t="shared" si="457" ref="O1052:S1056">C1052+I1052</f>
        <v>5195</v>
      </c>
      <c r="P1052">
        <f t="shared" si="457"/>
        <v>956</v>
      </c>
      <c r="Q1052">
        <f t="shared" si="457"/>
        <v>22</v>
      </c>
      <c r="R1052">
        <f t="shared" si="457"/>
        <v>863</v>
      </c>
      <c r="S1052" s="21">
        <f t="shared" si="457"/>
        <v>1841</v>
      </c>
    </row>
    <row r="1053" spans="2:19" ht="12.75">
      <c r="B1053" t="s">
        <v>887</v>
      </c>
      <c r="C1053" s="18">
        <v>406</v>
      </c>
      <c r="D1053">
        <v>89</v>
      </c>
      <c r="E1053">
        <v>1</v>
      </c>
      <c r="F1053">
        <v>98</v>
      </c>
      <c r="G1053" s="21">
        <f>SUM(D1053:F1053)</f>
        <v>188</v>
      </c>
      <c r="H1053" s="20"/>
      <c r="I1053" s="18">
        <v>253</v>
      </c>
      <c r="J1053">
        <v>0</v>
      </c>
      <c r="K1053">
        <v>0</v>
      </c>
      <c r="L1053">
        <v>14</v>
      </c>
      <c r="M1053" s="21">
        <f>SUM(J1053:L1053)</f>
        <v>14</v>
      </c>
      <c r="N1053" s="20"/>
      <c r="O1053" s="18">
        <f t="shared" si="457"/>
        <v>659</v>
      </c>
      <c r="P1053">
        <f t="shared" si="457"/>
        <v>89</v>
      </c>
      <c r="Q1053">
        <f t="shared" si="457"/>
        <v>1</v>
      </c>
      <c r="R1053">
        <f t="shared" si="457"/>
        <v>112</v>
      </c>
      <c r="S1053" s="21">
        <f t="shared" si="457"/>
        <v>202</v>
      </c>
    </row>
    <row r="1054" spans="2:19" ht="12.75">
      <c r="B1054" t="s">
        <v>888</v>
      </c>
      <c r="C1054" s="18">
        <v>200</v>
      </c>
      <c r="D1054">
        <v>42</v>
      </c>
      <c r="E1054">
        <v>2</v>
      </c>
      <c r="F1054">
        <v>41</v>
      </c>
      <c r="G1054" s="21">
        <f>SUM(D1054:F1054)</f>
        <v>85</v>
      </c>
      <c r="H1054" s="20"/>
      <c r="I1054" s="18">
        <v>460</v>
      </c>
      <c r="J1054">
        <v>1</v>
      </c>
      <c r="K1054">
        <v>1</v>
      </c>
      <c r="L1054">
        <v>8</v>
      </c>
      <c r="M1054" s="21">
        <f>SUM(J1054:L1054)</f>
        <v>10</v>
      </c>
      <c r="N1054" s="20"/>
      <c r="O1054" s="18">
        <f t="shared" si="457"/>
        <v>660</v>
      </c>
      <c r="P1054">
        <f t="shared" si="457"/>
        <v>43</v>
      </c>
      <c r="Q1054">
        <f t="shared" si="457"/>
        <v>3</v>
      </c>
      <c r="R1054">
        <f t="shared" si="457"/>
        <v>49</v>
      </c>
      <c r="S1054" s="21">
        <f t="shared" si="457"/>
        <v>95</v>
      </c>
    </row>
    <row r="1055" spans="2:19" ht="12.75">
      <c r="B1055" t="s">
        <v>889</v>
      </c>
      <c r="C1055" s="18">
        <v>468</v>
      </c>
      <c r="D1055">
        <v>152</v>
      </c>
      <c r="E1055">
        <v>1</v>
      </c>
      <c r="F1055">
        <v>142</v>
      </c>
      <c r="G1055" s="21">
        <f>SUM(D1055:F1055)</f>
        <v>295</v>
      </c>
      <c r="H1055" s="20"/>
      <c r="I1055" s="18">
        <v>113</v>
      </c>
      <c r="J1055">
        <v>0</v>
      </c>
      <c r="K1055">
        <v>0</v>
      </c>
      <c r="L1055">
        <v>0</v>
      </c>
      <c r="M1055" s="21">
        <f>SUM(J1055:L1055)</f>
        <v>0</v>
      </c>
      <c r="N1055" s="20"/>
      <c r="O1055" s="18">
        <f t="shared" si="457"/>
        <v>581</v>
      </c>
      <c r="P1055">
        <f t="shared" si="457"/>
        <v>152</v>
      </c>
      <c r="Q1055">
        <f t="shared" si="457"/>
        <v>1</v>
      </c>
      <c r="R1055">
        <f t="shared" si="457"/>
        <v>142</v>
      </c>
      <c r="S1055" s="21">
        <f t="shared" si="457"/>
        <v>295</v>
      </c>
    </row>
    <row r="1056" spans="1:19" s="2" customFormat="1" ht="12.75">
      <c r="A1056" s="22"/>
      <c r="B1056" s="23" t="s">
        <v>25</v>
      </c>
      <c r="C1056" s="24">
        <v>4277</v>
      </c>
      <c r="D1056" s="25">
        <f>SUM(D1052:D1055)</f>
        <v>1230</v>
      </c>
      <c r="E1056" s="25">
        <f>SUM(E1052:E1055)</f>
        <v>23</v>
      </c>
      <c r="F1056" s="25">
        <f>SUM(F1052:F1055)</f>
        <v>1096</v>
      </c>
      <c r="G1056" s="25">
        <f>SUM(G1052:G1055)</f>
        <v>2349</v>
      </c>
      <c r="H1056" s="21"/>
      <c r="I1056" s="24">
        <f>SUM(I1052:I1055)</f>
        <v>2818</v>
      </c>
      <c r="J1056" s="25">
        <f>SUM(J1052:J1055)</f>
        <v>10</v>
      </c>
      <c r="K1056" s="25">
        <f>SUM(K1052:K1055)</f>
        <v>4</v>
      </c>
      <c r="L1056" s="25">
        <f>SUM(L1052:L1055)</f>
        <v>70</v>
      </c>
      <c r="M1056" s="25">
        <f>SUM(M1052:M1055)</f>
        <v>84</v>
      </c>
      <c r="N1056" s="21"/>
      <c r="O1056" s="24">
        <f t="shared" si="457"/>
        <v>7095</v>
      </c>
      <c r="P1056" s="25">
        <f t="shared" si="457"/>
        <v>1240</v>
      </c>
      <c r="Q1056" s="25">
        <f t="shared" si="457"/>
        <v>27</v>
      </c>
      <c r="R1056" s="25">
        <f t="shared" si="457"/>
        <v>1166</v>
      </c>
      <c r="S1056" s="25">
        <f t="shared" si="457"/>
        <v>2433</v>
      </c>
    </row>
    <row r="1057" spans="1:19" ht="12.75">
      <c r="A1057" s="1" t="s">
        <v>890</v>
      </c>
      <c r="C1057" s="18"/>
      <c r="G1057" s="21"/>
      <c r="H1057" s="20"/>
      <c r="I1057" s="18"/>
      <c r="M1057" s="21"/>
      <c r="N1057" s="20"/>
      <c r="O1057" s="18"/>
      <c r="S1057" s="21"/>
    </row>
    <row r="1058" spans="2:19" ht="12.75">
      <c r="B1058" t="s">
        <v>11</v>
      </c>
      <c r="C1058" s="18">
        <v>6169</v>
      </c>
      <c r="D1058">
        <v>2068</v>
      </c>
      <c r="E1058">
        <v>26</v>
      </c>
      <c r="F1058">
        <v>953</v>
      </c>
      <c r="G1058" s="21">
        <f aca="true" t="shared" si="458" ref="G1058:G1063">SUM(D1058:F1058)</f>
        <v>3047</v>
      </c>
      <c r="H1058" s="20"/>
      <c r="I1058" s="18">
        <v>432</v>
      </c>
      <c r="J1058">
        <v>23</v>
      </c>
      <c r="K1058">
        <v>0</v>
      </c>
      <c r="L1058">
        <v>22</v>
      </c>
      <c r="M1058" s="21">
        <f aca="true" t="shared" si="459" ref="M1058:M1063">SUM(J1058:L1058)</f>
        <v>45</v>
      </c>
      <c r="N1058" s="20"/>
      <c r="O1058" s="18">
        <f aca="true" t="shared" si="460" ref="O1058:S1064">C1058+I1058</f>
        <v>6601</v>
      </c>
      <c r="P1058">
        <f t="shared" si="460"/>
        <v>2091</v>
      </c>
      <c r="Q1058">
        <f t="shared" si="460"/>
        <v>26</v>
      </c>
      <c r="R1058">
        <f t="shared" si="460"/>
        <v>975</v>
      </c>
      <c r="S1058" s="21">
        <f t="shared" si="460"/>
        <v>3092</v>
      </c>
    </row>
    <row r="1059" spans="2:19" ht="12.75">
      <c r="B1059" t="s">
        <v>891</v>
      </c>
      <c r="C1059" s="18">
        <v>551</v>
      </c>
      <c r="D1059">
        <v>161</v>
      </c>
      <c r="E1059">
        <v>2</v>
      </c>
      <c r="F1059">
        <v>73</v>
      </c>
      <c r="G1059" s="21">
        <f t="shared" si="458"/>
        <v>236</v>
      </c>
      <c r="H1059" s="20"/>
      <c r="I1059" s="18">
        <v>77</v>
      </c>
      <c r="J1059">
        <v>64</v>
      </c>
      <c r="K1059">
        <v>0</v>
      </c>
      <c r="L1059">
        <v>15</v>
      </c>
      <c r="M1059" s="21">
        <f t="shared" si="459"/>
        <v>79</v>
      </c>
      <c r="N1059" s="20"/>
      <c r="O1059" s="18">
        <f t="shared" si="460"/>
        <v>628</v>
      </c>
      <c r="P1059">
        <f t="shared" si="460"/>
        <v>225</v>
      </c>
      <c r="Q1059">
        <f t="shared" si="460"/>
        <v>2</v>
      </c>
      <c r="R1059">
        <f t="shared" si="460"/>
        <v>88</v>
      </c>
      <c r="S1059" s="21">
        <f t="shared" si="460"/>
        <v>315</v>
      </c>
    </row>
    <row r="1060" spans="2:19" ht="12.75">
      <c r="B1060" t="s">
        <v>892</v>
      </c>
      <c r="C1060" s="18">
        <v>135</v>
      </c>
      <c r="D1060">
        <v>83</v>
      </c>
      <c r="E1060">
        <v>1</v>
      </c>
      <c r="F1060">
        <v>50</v>
      </c>
      <c r="G1060" s="21">
        <f t="shared" si="458"/>
        <v>134</v>
      </c>
      <c r="H1060" s="20"/>
      <c r="I1060" s="18">
        <v>164</v>
      </c>
      <c r="J1060">
        <v>9</v>
      </c>
      <c r="K1060">
        <v>0</v>
      </c>
      <c r="L1060">
        <v>6</v>
      </c>
      <c r="M1060" s="21">
        <f t="shared" si="459"/>
        <v>15</v>
      </c>
      <c r="N1060" s="20"/>
      <c r="O1060" s="18">
        <f t="shared" si="460"/>
        <v>299</v>
      </c>
      <c r="P1060">
        <f t="shared" si="460"/>
        <v>92</v>
      </c>
      <c r="Q1060">
        <f t="shared" si="460"/>
        <v>1</v>
      </c>
      <c r="R1060">
        <f t="shared" si="460"/>
        <v>56</v>
      </c>
      <c r="S1060" s="21">
        <f t="shared" si="460"/>
        <v>149</v>
      </c>
    </row>
    <row r="1061" spans="2:19" ht="12.75">
      <c r="B1061" t="s">
        <v>893</v>
      </c>
      <c r="C1061" s="18">
        <v>567</v>
      </c>
      <c r="D1061">
        <v>279</v>
      </c>
      <c r="E1061">
        <v>4</v>
      </c>
      <c r="F1061">
        <v>182</v>
      </c>
      <c r="G1061" s="21">
        <f t="shared" si="458"/>
        <v>465</v>
      </c>
      <c r="H1061" s="20"/>
      <c r="I1061" s="18">
        <v>203</v>
      </c>
      <c r="J1061">
        <v>2</v>
      </c>
      <c r="K1061">
        <v>0</v>
      </c>
      <c r="L1061">
        <v>1</v>
      </c>
      <c r="M1061" s="21">
        <f t="shared" si="459"/>
        <v>3</v>
      </c>
      <c r="N1061" s="20"/>
      <c r="O1061" s="18">
        <f t="shared" si="460"/>
        <v>770</v>
      </c>
      <c r="P1061">
        <f t="shared" si="460"/>
        <v>281</v>
      </c>
      <c r="Q1061">
        <f t="shared" si="460"/>
        <v>4</v>
      </c>
      <c r="R1061">
        <f t="shared" si="460"/>
        <v>183</v>
      </c>
      <c r="S1061" s="21">
        <f t="shared" si="460"/>
        <v>468</v>
      </c>
    </row>
    <row r="1062" spans="2:19" ht="12.75">
      <c r="B1062" t="s">
        <v>894</v>
      </c>
      <c r="C1062" s="18">
        <v>435</v>
      </c>
      <c r="D1062">
        <v>158</v>
      </c>
      <c r="E1062">
        <v>3</v>
      </c>
      <c r="F1062">
        <v>111</v>
      </c>
      <c r="G1062" s="21">
        <f t="shared" si="458"/>
        <v>272</v>
      </c>
      <c r="H1062" s="20"/>
      <c r="I1062" s="18">
        <v>163</v>
      </c>
      <c r="J1062">
        <v>9</v>
      </c>
      <c r="K1062">
        <v>0</v>
      </c>
      <c r="L1062">
        <v>2</v>
      </c>
      <c r="M1062" s="21">
        <f t="shared" si="459"/>
        <v>11</v>
      </c>
      <c r="N1062" s="20"/>
      <c r="O1062" s="18">
        <f t="shared" si="460"/>
        <v>598</v>
      </c>
      <c r="P1062">
        <f t="shared" si="460"/>
        <v>167</v>
      </c>
      <c r="Q1062">
        <f t="shared" si="460"/>
        <v>3</v>
      </c>
      <c r="R1062">
        <f t="shared" si="460"/>
        <v>113</v>
      </c>
      <c r="S1062" s="21">
        <f t="shared" si="460"/>
        <v>283</v>
      </c>
    </row>
    <row r="1063" spans="2:19" ht="12.75">
      <c r="B1063" t="s">
        <v>895</v>
      </c>
      <c r="C1063" s="18">
        <v>74</v>
      </c>
      <c r="D1063">
        <v>51</v>
      </c>
      <c r="E1063">
        <v>0</v>
      </c>
      <c r="F1063">
        <v>32</v>
      </c>
      <c r="G1063" s="21">
        <f t="shared" si="458"/>
        <v>83</v>
      </c>
      <c r="H1063" s="20"/>
      <c r="I1063" s="18">
        <v>37</v>
      </c>
      <c r="J1063">
        <v>0</v>
      </c>
      <c r="K1063">
        <v>0</v>
      </c>
      <c r="L1063">
        <v>0</v>
      </c>
      <c r="M1063" s="21">
        <f t="shared" si="459"/>
        <v>0</v>
      </c>
      <c r="N1063" s="20"/>
      <c r="O1063" s="18">
        <f t="shared" si="460"/>
        <v>111</v>
      </c>
      <c r="P1063">
        <f t="shared" si="460"/>
        <v>51</v>
      </c>
      <c r="Q1063">
        <f t="shared" si="460"/>
        <v>0</v>
      </c>
      <c r="R1063">
        <f t="shared" si="460"/>
        <v>32</v>
      </c>
      <c r="S1063" s="21">
        <f t="shared" si="460"/>
        <v>83</v>
      </c>
    </row>
    <row r="1064" spans="1:19" s="2" customFormat="1" ht="12.75">
      <c r="A1064" s="22"/>
      <c r="B1064" s="23" t="s">
        <v>25</v>
      </c>
      <c r="C1064" s="24">
        <v>7931</v>
      </c>
      <c r="D1064" s="25">
        <f>SUM(D1058:D1063)</f>
        <v>2800</v>
      </c>
      <c r="E1064" s="25">
        <f>SUM(E1058:E1063)</f>
        <v>36</v>
      </c>
      <c r="F1064" s="25">
        <f>SUM(F1058:F1063)</f>
        <v>1401</v>
      </c>
      <c r="G1064" s="25">
        <f>SUM(G1058:G1063)</f>
        <v>4237</v>
      </c>
      <c r="H1064" s="21"/>
      <c r="I1064" s="24">
        <f>SUM(I1058:I1063)</f>
        <v>1076</v>
      </c>
      <c r="J1064" s="25">
        <f>SUM(J1058:J1063)</f>
        <v>107</v>
      </c>
      <c r="K1064" s="25">
        <f>SUM(K1058:K1063)</f>
        <v>0</v>
      </c>
      <c r="L1064" s="25">
        <f>SUM(L1058:L1063)</f>
        <v>46</v>
      </c>
      <c r="M1064" s="25">
        <f>SUM(M1058:M1063)</f>
        <v>153</v>
      </c>
      <c r="N1064" s="21"/>
      <c r="O1064" s="24">
        <f t="shared" si="460"/>
        <v>9007</v>
      </c>
      <c r="P1064" s="25">
        <f t="shared" si="460"/>
        <v>2907</v>
      </c>
      <c r="Q1064" s="25">
        <f t="shared" si="460"/>
        <v>36</v>
      </c>
      <c r="R1064" s="25">
        <f t="shared" si="460"/>
        <v>1447</v>
      </c>
      <c r="S1064" s="25">
        <f t="shared" si="460"/>
        <v>4390</v>
      </c>
    </row>
    <row r="1065" spans="1:19" ht="12.75">
      <c r="A1065" s="1" t="s">
        <v>896</v>
      </c>
      <c r="C1065" s="18"/>
      <c r="G1065" s="21"/>
      <c r="H1065" s="20"/>
      <c r="I1065" s="18"/>
      <c r="M1065" s="21"/>
      <c r="N1065" s="20"/>
      <c r="O1065" s="18"/>
      <c r="S1065" s="21"/>
    </row>
    <row r="1066" spans="2:19" ht="12.75">
      <c r="B1066" t="s">
        <v>11</v>
      </c>
      <c r="C1066" s="18">
        <v>4414</v>
      </c>
      <c r="D1066">
        <v>1548</v>
      </c>
      <c r="E1066">
        <v>14</v>
      </c>
      <c r="F1066">
        <v>854</v>
      </c>
      <c r="G1066" s="21">
        <f aca="true" t="shared" si="461" ref="G1066:G1071">SUM(D1066:F1066)</f>
        <v>2416</v>
      </c>
      <c r="H1066" s="20"/>
      <c r="I1066" s="18">
        <v>402</v>
      </c>
      <c r="J1066">
        <v>34</v>
      </c>
      <c r="K1066">
        <v>1</v>
      </c>
      <c r="L1066">
        <v>44</v>
      </c>
      <c r="M1066" s="21">
        <f aca="true" t="shared" si="462" ref="M1066:M1071">SUM(J1066:L1066)</f>
        <v>79</v>
      </c>
      <c r="N1066" s="20"/>
      <c r="O1066" s="18">
        <f aca="true" t="shared" si="463" ref="O1066:S1072">C1066+I1066</f>
        <v>4816</v>
      </c>
      <c r="P1066">
        <f t="shared" si="463"/>
        <v>1582</v>
      </c>
      <c r="Q1066">
        <f t="shared" si="463"/>
        <v>15</v>
      </c>
      <c r="R1066">
        <f t="shared" si="463"/>
        <v>898</v>
      </c>
      <c r="S1066" s="21">
        <f t="shared" si="463"/>
        <v>2495</v>
      </c>
    </row>
    <row r="1067" spans="2:19" ht="12.75">
      <c r="B1067" t="s">
        <v>897</v>
      </c>
      <c r="C1067" s="18">
        <v>236</v>
      </c>
      <c r="D1067">
        <v>232</v>
      </c>
      <c r="E1067">
        <v>4</v>
      </c>
      <c r="F1067">
        <v>134</v>
      </c>
      <c r="G1067" s="21">
        <f t="shared" si="461"/>
        <v>370</v>
      </c>
      <c r="H1067" s="20"/>
      <c r="I1067" s="18">
        <v>434</v>
      </c>
      <c r="J1067">
        <v>15</v>
      </c>
      <c r="K1067">
        <v>0</v>
      </c>
      <c r="L1067">
        <v>8</v>
      </c>
      <c r="M1067" s="21">
        <f t="shared" si="462"/>
        <v>23</v>
      </c>
      <c r="N1067" s="20"/>
      <c r="O1067" s="18">
        <f t="shared" si="463"/>
        <v>670</v>
      </c>
      <c r="P1067">
        <f t="shared" si="463"/>
        <v>247</v>
      </c>
      <c r="Q1067">
        <f t="shared" si="463"/>
        <v>4</v>
      </c>
      <c r="R1067">
        <f t="shared" si="463"/>
        <v>142</v>
      </c>
      <c r="S1067" s="21">
        <f t="shared" si="463"/>
        <v>393</v>
      </c>
    </row>
    <row r="1068" spans="2:19" ht="12.75">
      <c r="B1068" t="s">
        <v>225</v>
      </c>
      <c r="C1068" s="18">
        <v>629</v>
      </c>
      <c r="D1068">
        <v>263</v>
      </c>
      <c r="E1068">
        <v>2</v>
      </c>
      <c r="F1068">
        <v>132</v>
      </c>
      <c r="G1068" s="21">
        <f t="shared" si="461"/>
        <v>397</v>
      </c>
      <c r="H1068" s="20"/>
      <c r="I1068" s="18">
        <v>417</v>
      </c>
      <c r="J1068">
        <v>225</v>
      </c>
      <c r="K1068">
        <v>2</v>
      </c>
      <c r="L1068">
        <v>95</v>
      </c>
      <c r="M1068" s="21">
        <f t="shared" si="462"/>
        <v>322</v>
      </c>
      <c r="N1068" s="20"/>
      <c r="O1068" s="18">
        <f t="shared" si="463"/>
        <v>1046</v>
      </c>
      <c r="P1068">
        <f t="shared" si="463"/>
        <v>488</v>
      </c>
      <c r="Q1068">
        <f t="shared" si="463"/>
        <v>4</v>
      </c>
      <c r="R1068">
        <f t="shared" si="463"/>
        <v>227</v>
      </c>
      <c r="S1068" s="21">
        <f t="shared" si="463"/>
        <v>719</v>
      </c>
    </row>
    <row r="1069" spans="2:19" ht="12.75">
      <c r="B1069" t="s">
        <v>792</v>
      </c>
      <c r="C1069" s="18">
        <v>94</v>
      </c>
      <c r="D1069">
        <v>39</v>
      </c>
      <c r="E1069">
        <v>0</v>
      </c>
      <c r="F1069">
        <v>15</v>
      </c>
      <c r="G1069" s="21">
        <f t="shared" si="461"/>
        <v>54</v>
      </c>
      <c r="H1069" s="20"/>
      <c r="I1069" s="18">
        <v>110</v>
      </c>
      <c r="J1069">
        <v>67</v>
      </c>
      <c r="K1069">
        <v>1</v>
      </c>
      <c r="L1069">
        <v>40</v>
      </c>
      <c r="M1069" s="21">
        <f t="shared" si="462"/>
        <v>108</v>
      </c>
      <c r="N1069" s="20"/>
      <c r="O1069" s="18">
        <f t="shared" si="463"/>
        <v>204</v>
      </c>
      <c r="P1069">
        <f t="shared" si="463"/>
        <v>106</v>
      </c>
      <c r="Q1069">
        <f t="shared" si="463"/>
        <v>1</v>
      </c>
      <c r="R1069">
        <f t="shared" si="463"/>
        <v>55</v>
      </c>
      <c r="S1069" s="21">
        <f t="shared" si="463"/>
        <v>162</v>
      </c>
    </row>
    <row r="1070" spans="2:19" ht="12.75">
      <c r="B1070" t="s">
        <v>898</v>
      </c>
      <c r="C1070" s="18">
        <v>320</v>
      </c>
      <c r="D1070">
        <v>691</v>
      </c>
      <c r="E1070">
        <v>7</v>
      </c>
      <c r="F1070">
        <v>325</v>
      </c>
      <c r="G1070" s="21">
        <f t="shared" si="461"/>
        <v>1023</v>
      </c>
      <c r="H1070" s="20"/>
      <c r="I1070" s="18">
        <v>21</v>
      </c>
      <c r="J1070">
        <v>22</v>
      </c>
      <c r="K1070">
        <v>0</v>
      </c>
      <c r="L1070">
        <v>13</v>
      </c>
      <c r="M1070" s="21">
        <f t="shared" si="462"/>
        <v>35</v>
      </c>
      <c r="N1070" s="20"/>
      <c r="O1070" s="18">
        <f t="shared" si="463"/>
        <v>341</v>
      </c>
      <c r="P1070">
        <f t="shared" si="463"/>
        <v>713</v>
      </c>
      <c r="Q1070">
        <f t="shared" si="463"/>
        <v>7</v>
      </c>
      <c r="R1070">
        <f t="shared" si="463"/>
        <v>338</v>
      </c>
      <c r="S1070" s="21">
        <f t="shared" si="463"/>
        <v>1058</v>
      </c>
    </row>
    <row r="1071" spans="2:19" ht="12.75">
      <c r="B1071" t="s">
        <v>221</v>
      </c>
      <c r="C1071" s="18">
        <v>59</v>
      </c>
      <c r="D1071">
        <v>234</v>
      </c>
      <c r="E1071">
        <v>4</v>
      </c>
      <c r="F1071">
        <v>87</v>
      </c>
      <c r="G1071" s="21">
        <f t="shared" si="461"/>
        <v>325</v>
      </c>
      <c r="H1071" s="20"/>
      <c r="I1071" s="18">
        <v>0</v>
      </c>
      <c r="J1071">
        <v>0</v>
      </c>
      <c r="K1071">
        <v>0</v>
      </c>
      <c r="L1071">
        <v>0</v>
      </c>
      <c r="M1071" s="21">
        <f t="shared" si="462"/>
        <v>0</v>
      </c>
      <c r="N1071" s="20"/>
      <c r="O1071" s="18">
        <f t="shared" si="463"/>
        <v>59</v>
      </c>
      <c r="P1071">
        <f t="shared" si="463"/>
        <v>234</v>
      </c>
      <c r="Q1071">
        <f t="shared" si="463"/>
        <v>4</v>
      </c>
      <c r="R1071">
        <f t="shared" si="463"/>
        <v>87</v>
      </c>
      <c r="S1071" s="21">
        <f t="shared" si="463"/>
        <v>325</v>
      </c>
    </row>
    <row r="1072" spans="1:19" s="2" customFormat="1" ht="12.75">
      <c r="A1072" s="22"/>
      <c r="B1072" s="23" t="s">
        <v>25</v>
      </c>
      <c r="C1072" s="24">
        <v>5752</v>
      </c>
      <c r="D1072" s="25">
        <f>SUM(D1066:D1071)</f>
        <v>3007</v>
      </c>
      <c r="E1072" s="25">
        <f>SUM(E1066:E1071)</f>
        <v>31</v>
      </c>
      <c r="F1072" s="25">
        <f>SUM(F1066:F1071)</f>
        <v>1547</v>
      </c>
      <c r="G1072" s="25">
        <f>SUM(G1066:G1071)</f>
        <v>4585</v>
      </c>
      <c r="H1072" s="21"/>
      <c r="I1072" s="24">
        <f>SUM(I1066:I1071)</f>
        <v>1384</v>
      </c>
      <c r="J1072" s="25">
        <f>SUM(J1066:J1071)</f>
        <v>363</v>
      </c>
      <c r="K1072" s="25">
        <f>SUM(K1066:K1071)</f>
        <v>4</v>
      </c>
      <c r="L1072" s="25">
        <f>SUM(L1066:L1071)</f>
        <v>200</v>
      </c>
      <c r="M1072" s="25">
        <f>SUM(M1066:M1071)</f>
        <v>567</v>
      </c>
      <c r="N1072" s="21"/>
      <c r="O1072" s="24">
        <f t="shared" si="463"/>
        <v>7136</v>
      </c>
      <c r="P1072" s="25">
        <f t="shared" si="463"/>
        <v>3370</v>
      </c>
      <c r="Q1072" s="25">
        <f t="shared" si="463"/>
        <v>35</v>
      </c>
      <c r="R1072" s="25">
        <f t="shared" si="463"/>
        <v>1747</v>
      </c>
      <c r="S1072" s="25">
        <f t="shared" si="463"/>
        <v>5152</v>
      </c>
    </row>
    <row r="1073" spans="1:19" ht="12.75">
      <c r="A1073" s="1" t="s">
        <v>899</v>
      </c>
      <c r="C1073" s="18"/>
      <c r="G1073" s="21"/>
      <c r="H1073" s="20"/>
      <c r="I1073" s="18"/>
      <c r="M1073" s="21"/>
      <c r="N1073" s="20"/>
      <c r="O1073" s="18"/>
      <c r="S1073" s="21"/>
    </row>
    <row r="1074" spans="2:19" ht="12.75">
      <c r="B1074" t="s">
        <v>11</v>
      </c>
      <c r="C1074" s="18">
        <v>3434</v>
      </c>
      <c r="D1074">
        <v>2063</v>
      </c>
      <c r="E1074">
        <v>38</v>
      </c>
      <c r="F1074">
        <v>1483</v>
      </c>
      <c r="G1074" s="21">
        <f>SUM(D1074:F1074)</f>
        <v>3584</v>
      </c>
      <c r="H1074" s="20"/>
      <c r="I1074" s="18">
        <v>1687</v>
      </c>
      <c r="J1074">
        <v>315</v>
      </c>
      <c r="K1074">
        <v>5</v>
      </c>
      <c r="L1074">
        <v>294</v>
      </c>
      <c r="M1074" s="21">
        <f>SUM(J1074:L1074)</f>
        <v>614</v>
      </c>
      <c r="N1074" s="20"/>
      <c r="O1074" s="18">
        <f aca="true" t="shared" si="464" ref="O1074:S1078">C1074+I1074</f>
        <v>5121</v>
      </c>
      <c r="P1074">
        <f t="shared" si="464"/>
        <v>2378</v>
      </c>
      <c r="Q1074">
        <f t="shared" si="464"/>
        <v>43</v>
      </c>
      <c r="R1074">
        <f t="shared" si="464"/>
        <v>1777</v>
      </c>
      <c r="S1074" s="21">
        <f t="shared" si="464"/>
        <v>4198</v>
      </c>
    </row>
    <row r="1075" spans="2:19" ht="12.75">
      <c r="B1075" t="s">
        <v>900</v>
      </c>
      <c r="C1075" s="18">
        <v>40</v>
      </c>
      <c r="D1075">
        <v>45</v>
      </c>
      <c r="E1075">
        <v>0</v>
      </c>
      <c r="F1075">
        <v>47</v>
      </c>
      <c r="G1075" s="21">
        <f>SUM(D1075:F1075)</f>
        <v>92</v>
      </c>
      <c r="H1075" s="20"/>
      <c r="I1075" s="18">
        <v>85</v>
      </c>
      <c r="J1075">
        <v>51</v>
      </c>
      <c r="K1075">
        <v>0</v>
      </c>
      <c r="L1075">
        <v>30</v>
      </c>
      <c r="M1075" s="21">
        <f>SUM(J1075:L1075)</f>
        <v>81</v>
      </c>
      <c r="N1075" s="20"/>
      <c r="O1075" s="18">
        <f t="shared" si="464"/>
        <v>125</v>
      </c>
      <c r="P1075">
        <f t="shared" si="464"/>
        <v>96</v>
      </c>
      <c r="Q1075">
        <f t="shared" si="464"/>
        <v>0</v>
      </c>
      <c r="R1075">
        <f t="shared" si="464"/>
        <v>77</v>
      </c>
      <c r="S1075" s="21">
        <f t="shared" si="464"/>
        <v>173</v>
      </c>
    </row>
    <row r="1076" spans="2:19" ht="12.75">
      <c r="B1076" t="s">
        <v>901</v>
      </c>
      <c r="C1076" s="18">
        <v>43</v>
      </c>
      <c r="D1076">
        <v>54</v>
      </c>
      <c r="E1076">
        <v>3</v>
      </c>
      <c r="F1076">
        <v>40</v>
      </c>
      <c r="G1076" s="21">
        <f>SUM(D1076:F1076)</f>
        <v>97</v>
      </c>
      <c r="H1076" s="20"/>
      <c r="I1076" s="18">
        <v>454</v>
      </c>
      <c r="J1076">
        <v>204</v>
      </c>
      <c r="K1076">
        <v>0</v>
      </c>
      <c r="L1076">
        <v>59</v>
      </c>
      <c r="M1076" s="21">
        <f>SUM(J1076:L1076)</f>
        <v>263</v>
      </c>
      <c r="N1076" s="20"/>
      <c r="O1076" s="18">
        <f t="shared" si="464"/>
        <v>497</v>
      </c>
      <c r="P1076">
        <f t="shared" si="464"/>
        <v>258</v>
      </c>
      <c r="Q1076">
        <f t="shared" si="464"/>
        <v>3</v>
      </c>
      <c r="R1076">
        <f t="shared" si="464"/>
        <v>99</v>
      </c>
      <c r="S1076" s="21">
        <f t="shared" si="464"/>
        <v>360</v>
      </c>
    </row>
    <row r="1077" spans="2:19" ht="12.75">
      <c r="B1077" t="s">
        <v>902</v>
      </c>
      <c r="C1077" s="18">
        <v>16</v>
      </c>
      <c r="D1077">
        <v>27</v>
      </c>
      <c r="E1077">
        <v>0</v>
      </c>
      <c r="F1077">
        <v>16</v>
      </c>
      <c r="G1077" s="21">
        <f>SUM(D1077:F1077)</f>
        <v>43</v>
      </c>
      <c r="H1077" s="20"/>
      <c r="I1077" s="18">
        <v>132</v>
      </c>
      <c r="J1077">
        <v>72</v>
      </c>
      <c r="K1077">
        <v>0</v>
      </c>
      <c r="L1077">
        <v>16</v>
      </c>
      <c r="M1077" s="21">
        <f>SUM(J1077:L1077)</f>
        <v>88</v>
      </c>
      <c r="N1077" s="20"/>
      <c r="O1077" s="18">
        <f t="shared" si="464"/>
        <v>148</v>
      </c>
      <c r="P1077">
        <f t="shared" si="464"/>
        <v>99</v>
      </c>
      <c r="Q1077">
        <f t="shared" si="464"/>
        <v>0</v>
      </c>
      <c r="R1077">
        <f t="shared" si="464"/>
        <v>32</v>
      </c>
      <c r="S1077" s="21">
        <f t="shared" si="464"/>
        <v>131</v>
      </c>
    </row>
    <row r="1078" spans="1:19" s="2" customFormat="1" ht="12.75">
      <c r="A1078" s="22"/>
      <c r="B1078" s="23" t="s">
        <v>25</v>
      </c>
      <c r="C1078" s="24">
        <v>3533</v>
      </c>
      <c r="D1078" s="25">
        <f>SUM(D1074:D1077)</f>
        <v>2189</v>
      </c>
      <c r="E1078" s="25">
        <f>SUM(E1074:E1077)</f>
        <v>41</v>
      </c>
      <c r="F1078" s="25">
        <f>SUM(F1074:F1077)</f>
        <v>1586</v>
      </c>
      <c r="G1078" s="25">
        <f>SUM(G1074:G1077)</f>
        <v>3816</v>
      </c>
      <c r="H1078" s="21"/>
      <c r="I1078" s="24">
        <f>SUM(I1074:I1077)</f>
        <v>2358</v>
      </c>
      <c r="J1078" s="25">
        <f>SUM(J1074:J1077)</f>
        <v>642</v>
      </c>
      <c r="K1078" s="25">
        <f>SUM(K1074:K1077)</f>
        <v>5</v>
      </c>
      <c r="L1078" s="25">
        <f>SUM(L1074:L1077)</f>
        <v>399</v>
      </c>
      <c r="M1078" s="25">
        <f>SUM(M1074:M1077)</f>
        <v>1046</v>
      </c>
      <c r="N1078" s="21"/>
      <c r="O1078" s="24">
        <f t="shared" si="464"/>
        <v>5891</v>
      </c>
      <c r="P1078" s="25">
        <f t="shared" si="464"/>
        <v>2831</v>
      </c>
      <c r="Q1078" s="25">
        <f t="shared" si="464"/>
        <v>46</v>
      </c>
      <c r="R1078" s="25">
        <f t="shared" si="464"/>
        <v>1985</v>
      </c>
      <c r="S1078" s="25">
        <f t="shared" si="464"/>
        <v>4862</v>
      </c>
    </row>
    <row r="1079" spans="1:19" ht="12.75">
      <c r="A1079" s="1" t="s">
        <v>903</v>
      </c>
      <c r="C1079" s="18"/>
      <c r="G1079" s="21"/>
      <c r="H1079" s="20"/>
      <c r="I1079" s="18"/>
      <c r="M1079" s="21"/>
      <c r="N1079" s="20"/>
      <c r="O1079" s="18"/>
      <c r="S1079" s="21"/>
    </row>
    <row r="1080" spans="2:19" ht="12.75">
      <c r="B1080" t="s">
        <v>11</v>
      </c>
      <c r="C1080" s="18">
        <v>6687</v>
      </c>
      <c r="D1080">
        <v>2567</v>
      </c>
      <c r="E1080">
        <v>59</v>
      </c>
      <c r="F1080">
        <v>1943</v>
      </c>
      <c r="G1080" s="21">
        <f aca="true" t="shared" si="465" ref="G1080:G1086">SUM(D1080:F1080)</f>
        <v>4569</v>
      </c>
      <c r="H1080" s="20"/>
      <c r="I1080" s="18">
        <v>2395</v>
      </c>
      <c r="J1080">
        <v>153</v>
      </c>
      <c r="K1080">
        <v>5</v>
      </c>
      <c r="L1080">
        <v>123</v>
      </c>
      <c r="M1080" s="21">
        <f aca="true" t="shared" si="466" ref="M1080:M1086">SUM(J1080:L1080)</f>
        <v>281</v>
      </c>
      <c r="N1080" s="20"/>
      <c r="O1080" s="18">
        <f aca="true" t="shared" si="467" ref="O1080:S1087">C1080+I1080</f>
        <v>9082</v>
      </c>
      <c r="P1080">
        <f t="shared" si="467"/>
        <v>2720</v>
      </c>
      <c r="Q1080">
        <f t="shared" si="467"/>
        <v>64</v>
      </c>
      <c r="R1080">
        <f t="shared" si="467"/>
        <v>2066</v>
      </c>
      <c r="S1080" s="21">
        <f t="shared" si="467"/>
        <v>4850</v>
      </c>
    </row>
    <row r="1081" spans="2:19" ht="12.75">
      <c r="B1081" t="s">
        <v>904</v>
      </c>
      <c r="C1081" s="18">
        <v>383</v>
      </c>
      <c r="D1081">
        <v>106</v>
      </c>
      <c r="E1081">
        <v>1</v>
      </c>
      <c r="F1081">
        <v>95</v>
      </c>
      <c r="G1081" s="21">
        <f t="shared" si="465"/>
        <v>202</v>
      </c>
      <c r="H1081" s="20"/>
      <c r="I1081" s="18">
        <v>280</v>
      </c>
      <c r="J1081">
        <v>10</v>
      </c>
      <c r="K1081">
        <v>0</v>
      </c>
      <c r="L1081">
        <v>12</v>
      </c>
      <c r="M1081" s="21">
        <f t="shared" si="466"/>
        <v>22</v>
      </c>
      <c r="N1081" s="20"/>
      <c r="O1081" s="18">
        <f t="shared" si="467"/>
        <v>663</v>
      </c>
      <c r="P1081">
        <f t="shared" si="467"/>
        <v>116</v>
      </c>
      <c r="Q1081">
        <f t="shared" si="467"/>
        <v>1</v>
      </c>
      <c r="R1081">
        <f t="shared" si="467"/>
        <v>107</v>
      </c>
      <c r="S1081" s="21">
        <f t="shared" si="467"/>
        <v>224</v>
      </c>
    </row>
    <row r="1082" spans="2:19" ht="12.75">
      <c r="B1082" t="s">
        <v>905</v>
      </c>
      <c r="C1082" s="18">
        <v>989</v>
      </c>
      <c r="D1082">
        <v>501</v>
      </c>
      <c r="E1082">
        <v>13</v>
      </c>
      <c r="F1082">
        <v>320</v>
      </c>
      <c r="G1082" s="21">
        <f t="shared" si="465"/>
        <v>834</v>
      </c>
      <c r="H1082" s="20"/>
      <c r="I1082" s="18">
        <v>1129</v>
      </c>
      <c r="J1082">
        <v>84</v>
      </c>
      <c r="K1082">
        <v>3</v>
      </c>
      <c r="L1082">
        <v>75</v>
      </c>
      <c r="M1082" s="21">
        <f t="shared" si="466"/>
        <v>162</v>
      </c>
      <c r="N1082" s="20"/>
      <c r="O1082" s="18">
        <f t="shared" si="467"/>
        <v>2118</v>
      </c>
      <c r="P1082">
        <f t="shared" si="467"/>
        <v>585</v>
      </c>
      <c r="Q1082">
        <f t="shared" si="467"/>
        <v>16</v>
      </c>
      <c r="R1082">
        <f t="shared" si="467"/>
        <v>395</v>
      </c>
      <c r="S1082" s="21">
        <f t="shared" si="467"/>
        <v>996</v>
      </c>
    </row>
    <row r="1083" spans="2:19" ht="12.75">
      <c r="B1083" t="s">
        <v>906</v>
      </c>
      <c r="C1083" s="18">
        <v>51</v>
      </c>
      <c r="D1083">
        <v>26</v>
      </c>
      <c r="E1083">
        <v>0</v>
      </c>
      <c r="F1083">
        <v>19</v>
      </c>
      <c r="G1083" s="21">
        <f t="shared" si="465"/>
        <v>45</v>
      </c>
      <c r="H1083" s="20"/>
      <c r="I1083" s="18">
        <v>32</v>
      </c>
      <c r="J1083">
        <v>2</v>
      </c>
      <c r="K1083">
        <v>0</v>
      </c>
      <c r="L1083">
        <v>0</v>
      </c>
      <c r="M1083" s="21">
        <f t="shared" si="466"/>
        <v>2</v>
      </c>
      <c r="N1083" s="20"/>
      <c r="O1083" s="18">
        <f t="shared" si="467"/>
        <v>83</v>
      </c>
      <c r="P1083">
        <f t="shared" si="467"/>
        <v>28</v>
      </c>
      <c r="Q1083">
        <f t="shared" si="467"/>
        <v>0</v>
      </c>
      <c r="R1083">
        <f t="shared" si="467"/>
        <v>19</v>
      </c>
      <c r="S1083" s="21">
        <f t="shared" si="467"/>
        <v>47</v>
      </c>
    </row>
    <row r="1084" spans="2:19" ht="12.75">
      <c r="B1084" t="s">
        <v>907</v>
      </c>
      <c r="C1084" s="18">
        <v>3905</v>
      </c>
      <c r="D1084">
        <v>1791</v>
      </c>
      <c r="E1084">
        <v>42</v>
      </c>
      <c r="F1084">
        <v>964</v>
      </c>
      <c r="G1084" s="21">
        <f t="shared" si="465"/>
        <v>2797</v>
      </c>
      <c r="H1084" s="20"/>
      <c r="I1084" s="18">
        <v>2763</v>
      </c>
      <c r="J1084">
        <v>112</v>
      </c>
      <c r="K1084">
        <v>4</v>
      </c>
      <c r="L1084">
        <v>100</v>
      </c>
      <c r="M1084" s="21">
        <f t="shared" si="466"/>
        <v>216</v>
      </c>
      <c r="N1084" s="20"/>
      <c r="O1084" s="18">
        <f t="shared" si="467"/>
        <v>6668</v>
      </c>
      <c r="P1084">
        <f t="shared" si="467"/>
        <v>1903</v>
      </c>
      <c r="Q1084">
        <f t="shared" si="467"/>
        <v>46</v>
      </c>
      <c r="R1084">
        <f t="shared" si="467"/>
        <v>1064</v>
      </c>
      <c r="S1084" s="21">
        <f t="shared" si="467"/>
        <v>3013</v>
      </c>
    </row>
    <row r="1085" spans="2:19" ht="12.75">
      <c r="B1085" t="s">
        <v>908</v>
      </c>
      <c r="C1085" s="18">
        <v>61</v>
      </c>
      <c r="D1085">
        <v>60</v>
      </c>
      <c r="E1085">
        <v>0</v>
      </c>
      <c r="F1085">
        <v>70</v>
      </c>
      <c r="G1085" s="21">
        <f t="shared" si="465"/>
        <v>130</v>
      </c>
      <c r="H1085" s="20"/>
      <c r="I1085" s="18">
        <v>229</v>
      </c>
      <c r="J1085">
        <v>28</v>
      </c>
      <c r="K1085">
        <v>0</v>
      </c>
      <c r="L1085">
        <v>12</v>
      </c>
      <c r="M1085" s="21">
        <f t="shared" si="466"/>
        <v>40</v>
      </c>
      <c r="N1085" s="20"/>
      <c r="O1085" s="18">
        <f t="shared" si="467"/>
        <v>290</v>
      </c>
      <c r="P1085">
        <f t="shared" si="467"/>
        <v>88</v>
      </c>
      <c r="Q1085">
        <f t="shared" si="467"/>
        <v>0</v>
      </c>
      <c r="R1085">
        <f t="shared" si="467"/>
        <v>82</v>
      </c>
      <c r="S1085" s="21">
        <f t="shared" si="467"/>
        <v>170</v>
      </c>
    </row>
    <row r="1086" spans="2:19" ht="12.75">
      <c r="B1086" t="s">
        <v>909</v>
      </c>
      <c r="C1086" s="18">
        <v>144</v>
      </c>
      <c r="D1086">
        <v>87</v>
      </c>
      <c r="E1086">
        <v>2</v>
      </c>
      <c r="F1086">
        <v>57</v>
      </c>
      <c r="G1086" s="21">
        <f t="shared" si="465"/>
        <v>146</v>
      </c>
      <c r="H1086" s="20"/>
      <c r="I1086" s="18">
        <v>212</v>
      </c>
      <c r="J1086">
        <v>14</v>
      </c>
      <c r="K1086">
        <v>0</v>
      </c>
      <c r="L1086">
        <v>20</v>
      </c>
      <c r="M1086" s="21">
        <f t="shared" si="466"/>
        <v>34</v>
      </c>
      <c r="N1086" s="20"/>
      <c r="O1086" s="18">
        <f t="shared" si="467"/>
        <v>356</v>
      </c>
      <c r="P1086">
        <f t="shared" si="467"/>
        <v>101</v>
      </c>
      <c r="Q1086">
        <f t="shared" si="467"/>
        <v>2</v>
      </c>
      <c r="R1086">
        <f t="shared" si="467"/>
        <v>77</v>
      </c>
      <c r="S1086" s="21">
        <f t="shared" si="467"/>
        <v>180</v>
      </c>
    </row>
    <row r="1087" spans="1:19" s="2" customFormat="1" ht="12.75">
      <c r="A1087" s="22"/>
      <c r="B1087" s="23" t="s">
        <v>25</v>
      </c>
      <c r="C1087" s="24">
        <v>12220</v>
      </c>
      <c r="D1087" s="25">
        <f>SUM(D1080:D1086)</f>
        <v>5138</v>
      </c>
      <c r="E1087" s="25">
        <f>SUM(E1080:E1086)</f>
        <v>117</v>
      </c>
      <c r="F1087" s="25">
        <f>SUM(F1080:F1086)</f>
        <v>3468</v>
      </c>
      <c r="G1087" s="25">
        <f>SUM(G1080:G1086)</f>
        <v>8723</v>
      </c>
      <c r="H1087" s="21"/>
      <c r="I1087" s="24">
        <f>SUM(I1080:I1086)</f>
        <v>7040</v>
      </c>
      <c r="J1087" s="25">
        <f>SUM(J1080:J1086)</f>
        <v>403</v>
      </c>
      <c r="K1087" s="25">
        <f>SUM(K1080:K1086)</f>
        <v>12</v>
      </c>
      <c r="L1087" s="25">
        <f>SUM(L1080:L1086)</f>
        <v>342</v>
      </c>
      <c r="M1087" s="25">
        <f>SUM(M1080:M1086)</f>
        <v>757</v>
      </c>
      <c r="N1087" s="21"/>
      <c r="O1087" s="24">
        <f t="shared" si="467"/>
        <v>19260</v>
      </c>
      <c r="P1087" s="25">
        <f t="shared" si="467"/>
        <v>5541</v>
      </c>
      <c r="Q1087" s="25">
        <f t="shared" si="467"/>
        <v>129</v>
      </c>
      <c r="R1087" s="25">
        <f t="shared" si="467"/>
        <v>3810</v>
      </c>
      <c r="S1087" s="25">
        <f t="shared" si="467"/>
        <v>9480</v>
      </c>
    </row>
    <row r="1088" spans="1:19" ht="12.75">
      <c r="A1088" s="1" t="s">
        <v>910</v>
      </c>
      <c r="C1088" s="18"/>
      <c r="G1088" s="21"/>
      <c r="H1088" s="20"/>
      <c r="I1088" s="18"/>
      <c r="M1088" s="21"/>
      <c r="N1088" s="20"/>
      <c r="O1088" s="18"/>
      <c r="S1088" s="21"/>
    </row>
    <row r="1089" spans="2:19" ht="12.75">
      <c r="B1089" t="s">
        <v>11</v>
      </c>
      <c r="C1089" s="18">
        <v>8059</v>
      </c>
      <c r="D1089">
        <v>3375</v>
      </c>
      <c r="E1089">
        <v>66</v>
      </c>
      <c r="F1089">
        <v>2369</v>
      </c>
      <c r="G1089" s="21">
        <f aca="true" t="shared" si="468" ref="G1089:G1096">SUM(D1089:F1089)</f>
        <v>5810</v>
      </c>
      <c r="H1089" s="20"/>
      <c r="I1089" s="18">
        <v>2618</v>
      </c>
      <c r="J1089">
        <v>41</v>
      </c>
      <c r="K1089">
        <v>3</v>
      </c>
      <c r="L1089">
        <v>39</v>
      </c>
      <c r="M1089" s="21">
        <f aca="true" t="shared" si="469" ref="M1089:M1096">SUM(J1089:L1089)</f>
        <v>83</v>
      </c>
      <c r="N1089" s="20"/>
      <c r="O1089" s="18">
        <f aca="true" t="shared" si="470" ref="O1089:O1097">C1089+I1089</f>
        <v>10677</v>
      </c>
      <c r="P1089">
        <f aca="true" t="shared" si="471" ref="P1089:P1097">D1089+J1089</f>
        <v>3416</v>
      </c>
      <c r="Q1089">
        <f aca="true" t="shared" si="472" ref="Q1089:Q1097">E1089+K1089</f>
        <v>69</v>
      </c>
      <c r="R1089">
        <f aca="true" t="shared" si="473" ref="R1089:R1097">F1089+L1089</f>
        <v>2408</v>
      </c>
      <c r="S1089" s="21">
        <f aca="true" t="shared" si="474" ref="S1089:S1097">G1089+M1089</f>
        <v>5893</v>
      </c>
    </row>
    <row r="1090" spans="2:19" ht="12.75">
      <c r="B1090" t="s">
        <v>911</v>
      </c>
      <c r="C1090" s="18">
        <v>1651</v>
      </c>
      <c r="D1090">
        <v>759</v>
      </c>
      <c r="E1090">
        <v>12</v>
      </c>
      <c r="F1090">
        <v>467</v>
      </c>
      <c r="G1090" s="21">
        <f t="shared" si="468"/>
        <v>1238</v>
      </c>
      <c r="H1090" s="20"/>
      <c r="I1090" s="18">
        <v>1959</v>
      </c>
      <c r="J1090">
        <v>29</v>
      </c>
      <c r="K1090">
        <v>0</v>
      </c>
      <c r="L1090">
        <v>31</v>
      </c>
      <c r="M1090" s="21">
        <f t="shared" si="469"/>
        <v>60</v>
      </c>
      <c r="N1090" s="20"/>
      <c r="O1090" s="18">
        <f t="shared" si="470"/>
        <v>3610</v>
      </c>
      <c r="P1090">
        <f t="shared" si="471"/>
        <v>788</v>
      </c>
      <c r="Q1090">
        <f t="shared" si="472"/>
        <v>12</v>
      </c>
      <c r="R1090">
        <f t="shared" si="473"/>
        <v>498</v>
      </c>
      <c r="S1090" s="21">
        <f t="shared" si="474"/>
        <v>1298</v>
      </c>
    </row>
    <row r="1091" spans="2:19" ht="12.75">
      <c r="B1091" t="s">
        <v>912</v>
      </c>
      <c r="C1091" s="18">
        <v>183</v>
      </c>
      <c r="D1091">
        <v>128</v>
      </c>
      <c r="E1091">
        <v>3</v>
      </c>
      <c r="F1091">
        <v>85</v>
      </c>
      <c r="G1091" s="21">
        <f t="shared" si="468"/>
        <v>216</v>
      </c>
      <c r="H1091" s="20"/>
      <c r="I1091" s="18">
        <v>470</v>
      </c>
      <c r="J1091">
        <v>15</v>
      </c>
      <c r="K1091">
        <v>2</v>
      </c>
      <c r="L1091">
        <v>17</v>
      </c>
      <c r="M1091" s="21">
        <f t="shared" si="469"/>
        <v>34</v>
      </c>
      <c r="N1091" s="20"/>
      <c r="O1091" s="18">
        <f t="shared" si="470"/>
        <v>653</v>
      </c>
      <c r="P1091">
        <f t="shared" si="471"/>
        <v>143</v>
      </c>
      <c r="Q1091">
        <f t="shared" si="472"/>
        <v>5</v>
      </c>
      <c r="R1091">
        <f t="shared" si="473"/>
        <v>102</v>
      </c>
      <c r="S1091" s="21">
        <f t="shared" si="474"/>
        <v>250</v>
      </c>
    </row>
    <row r="1092" spans="2:19" ht="12.75">
      <c r="B1092" t="s">
        <v>913</v>
      </c>
      <c r="C1092" s="18">
        <v>265</v>
      </c>
      <c r="D1092">
        <v>150</v>
      </c>
      <c r="E1092">
        <v>4</v>
      </c>
      <c r="F1092">
        <v>82</v>
      </c>
      <c r="G1092" s="21">
        <f t="shared" si="468"/>
        <v>236</v>
      </c>
      <c r="H1092" s="20"/>
      <c r="I1092" s="18">
        <v>544</v>
      </c>
      <c r="J1092">
        <v>1</v>
      </c>
      <c r="K1092">
        <v>0</v>
      </c>
      <c r="L1092">
        <v>3</v>
      </c>
      <c r="M1092" s="21">
        <f t="shared" si="469"/>
        <v>4</v>
      </c>
      <c r="N1092" s="20"/>
      <c r="O1092" s="18">
        <f t="shared" si="470"/>
        <v>809</v>
      </c>
      <c r="P1092">
        <f t="shared" si="471"/>
        <v>151</v>
      </c>
      <c r="Q1092">
        <f t="shared" si="472"/>
        <v>4</v>
      </c>
      <c r="R1092">
        <f t="shared" si="473"/>
        <v>85</v>
      </c>
      <c r="S1092" s="21">
        <f t="shared" si="474"/>
        <v>240</v>
      </c>
    </row>
    <row r="1093" spans="2:19" ht="12.75">
      <c r="B1093" t="s">
        <v>914</v>
      </c>
      <c r="C1093" s="18">
        <v>471</v>
      </c>
      <c r="D1093">
        <v>200</v>
      </c>
      <c r="E1093">
        <v>5</v>
      </c>
      <c r="F1093">
        <v>110</v>
      </c>
      <c r="G1093" s="21">
        <f t="shared" si="468"/>
        <v>315</v>
      </c>
      <c r="H1093" s="20"/>
      <c r="I1093" s="18">
        <v>835</v>
      </c>
      <c r="J1093">
        <v>12</v>
      </c>
      <c r="K1093">
        <v>1</v>
      </c>
      <c r="L1093">
        <v>18</v>
      </c>
      <c r="M1093" s="21">
        <f t="shared" si="469"/>
        <v>31</v>
      </c>
      <c r="N1093" s="20"/>
      <c r="O1093" s="18">
        <f t="shared" si="470"/>
        <v>1306</v>
      </c>
      <c r="P1093">
        <f t="shared" si="471"/>
        <v>212</v>
      </c>
      <c r="Q1093">
        <f t="shared" si="472"/>
        <v>6</v>
      </c>
      <c r="R1093">
        <f t="shared" si="473"/>
        <v>128</v>
      </c>
      <c r="S1093" s="21">
        <f t="shared" si="474"/>
        <v>346</v>
      </c>
    </row>
    <row r="1094" spans="2:19" ht="12.75">
      <c r="B1094" t="s">
        <v>915</v>
      </c>
      <c r="C1094" s="18">
        <v>144</v>
      </c>
      <c r="D1094">
        <v>132</v>
      </c>
      <c r="E1094">
        <v>3</v>
      </c>
      <c r="F1094">
        <v>107</v>
      </c>
      <c r="G1094" s="21">
        <f t="shared" si="468"/>
        <v>242</v>
      </c>
      <c r="H1094" s="20"/>
      <c r="I1094" s="18">
        <v>353</v>
      </c>
      <c r="J1094">
        <v>7</v>
      </c>
      <c r="K1094">
        <v>2</v>
      </c>
      <c r="L1094">
        <v>6</v>
      </c>
      <c r="M1094" s="21">
        <f t="shared" si="469"/>
        <v>15</v>
      </c>
      <c r="N1094" s="20"/>
      <c r="O1094" s="18">
        <f t="shared" si="470"/>
        <v>497</v>
      </c>
      <c r="P1094">
        <f t="shared" si="471"/>
        <v>139</v>
      </c>
      <c r="Q1094">
        <f t="shared" si="472"/>
        <v>5</v>
      </c>
      <c r="R1094">
        <f t="shared" si="473"/>
        <v>113</v>
      </c>
      <c r="S1094" s="21">
        <f t="shared" si="474"/>
        <v>257</v>
      </c>
    </row>
    <row r="1095" spans="2:19" ht="12.75">
      <c r="B1095" t="s">
        <v>916</v>
      </c>
      <c r="C1095" s="18">
        <v>176</v>
      </c>
      <c r="D1095">
        <v>180</v>
      </c>
      <c r="E1095">
        <v>5</v>
      </c>
      <c r="F1095">
        <v>163</v>
      </c>
      <c r="G1095" s="21">
        <f t="shared" si="468"/>
        <v>348</v>
      </c>
      <c r="H1095" s="20"/>
      <c r="I1095" s="18">
        <v>160</v>
      </c>
      <c r="J1095">
        <v>0</v>
      </c>
      <c r="K1095">
        <v>1</v>
      </c>
      <c r="L1095">
        <v>5</v>
      </c>
      <c r="M1095" s="21">
        <f t="shared" si="469"/>
        <v>6</v>
      </c>
      <c r="N1095" s="20"/>
      <c r="O1095" s="18">
        <f t="shared" si="470"/>
        <v>336</v>
      </c>
      <c r="P1095">
        <f t="shared" si="471"/>
        <v>180</v>
      </c>
      <c r="Q1095">
        <f t="shared" si="472"/>
        <v>6</v>
      </c>
      <c r="R1095">
        <f t="shared" si="473"/>
        <v>168</v>
      </c>
      <c r="S1095" s="21">
        <f t="shared" si="474"/>
        <v>354</v>
      </c>
    </row>
    <row r="1096" spans="2:19" ht="12.75">
      <c r="B1096" t="s">
        <v>917</v>
      </c>
      <c r="C1096" s="18">
        <v>371</v>
      </c>
      <c r="D1096">
        <v>257</v>
      </c>
      <c r="E1096">
        <v>5</v>
      </c>
      <c r="F1096">
        <v>193</v>
      </c>
      <c r="G1096" s="21">
        <f t="shared" si="468"/>
        <v>455</v>
      </c>
      <c r="H1096" s="20"/>
      <c r="I1096" s="18">
        <v>695</v>
      </c>
      <c r="J1096">
        <v>30</v>
      </c>
      <c r="K1096">
        <v>2</v>
      </c>
      <c r="L1096">
        <v>13</v>
      </c>
      <c r="M1096" s="21">
        <f t="shared" si="469"/>
        <v>45</v>
      </c>
      <c r="N1096" s="20"/>
      <c r="O1096" s="18">
        <f t="shared" si="470"/>
        <v>1066</v>
      </c>
      <c r="P1096">
        <f t="shared" si="471"/>
        <v>287</v>
      </c>
      <c r="Q1096">
        <f t="shared" si="472"/>
        <v>7</v>
      </c>
      <c r="R1096">
        <f t="shared" si="473"/>
        <v>206</v>
      </c>
      <c r="S1096" s="21">
        <f t="shared" si="474"/>
        <v>500</v>
      </c>
    </row>
    <row r="1097" spans="1:19" s="2" customFormat="1" ht="12.75">
      <c r="A1097" s="22"/>
      <c r="B1097" s="23" t="s">
        <v>25</v>
      </c>
      <c r="C1097" s="24">
        <v>11320</v>
      </c>
      <c r="D1097" s="25">
        <f>SUM(D1089:D1096)</f>
        <v>5181</v>
      </c>
      <c r="E1097" s="25">
        <f>SUM(E1089:E1096)</f>
        <v>103</v>
      </c>
      <c r="F1097" s="25">
        <f>SUM(F1089:F1096)</f>
        <v>3576</v>
      </c>
      <c r="G1097" s="25">
        <f>SUM(G1089:G1096)</f>
        <v>8860</v>
      </c>
      <c r="H1097" s="21"/>
      <c r="I1097" s="24">
        <f>SUM(I1089:I1096)</f>
        <v>7634</v>
      </c>
      <c r="J1097" s="25">
        <f>SUM(J1089:J1096)</f>
        <v>135</v>
      </c>
      <c r="K1097" s="25">
        <f>SUM(K1089:K1096)</f>
        <v>11</v>
      </c>
      <c r="L1097" s="25">
        <f>SUM(L1089:L1096)</f>
        <v>132</v>
      </c>
      <c r="M1097" s="25">
        <f>SUM(M1089:M1096)</f>
        <v>278</v>
      </c>
      <c r="N1097" s="21"/>
      <c r="O1097" s="24">
        <f t="shared" si="470"/>
        <v>18954</v>
      </c>
      <c r="P1097" s="25">
        <f t="shared" si="471"/>
        <v>5316</v>
      </c>
      <c r="Q1097" s="25">
        <f t="shared" si="472"/>
        <v>114</v>
      </c>
      <c r="R1097" s="25">
        <f t="shared" si="473"/>
        <v>3708</v>
      </c>
      <c r="S1097" s="25">
        <f t="shared" si="474"/>
        <v>9138</v>
      </c>
    </row>
    <row r="1098" spans="1:19" ht="12.75">
      <c r="A1098" s="1" t="s">
        <v>918</v>
      </c>
      <c r="C1098" s="18"/>
      <c r="G1098" s="21"/>
      <c r="H1098" s="20"/>
      <c r="I1098" s="18"/>
      <c r="M1098" s="21"/>
      <c r="N1098" s="20"/>
      <c r="O1098" s="18"/>
      <c r="S1098" s="21"/>
    </row>
    <row r="1099" spans="1:19" s="2" customFormat="1" ht="12.75">
      <c r="A1099" s="22"/>
      <c r="B1099" s="23" t="s">
        <v>25</v>
      </c>
      <c r="C1099" s="24">
        <v>195</v>
      </c>
      <c r="D1099" s="25">
        <v>11</v>
      </c>
      <c r="E1099" s="25">
        <v>0</v>
      </c>
      <c r="F1099" s="25">
        <v>0</v>
      </c>
      <c r="G1099" s="25">
        <f>SUM(D1099:F1099)</f>
        <v>11</v>
      </c>
      <c r="H1099" s="21"/>
      <c r="I1099" s="24">
        <v>0</v>
      </c>
      <c r="J1099" s="25">
        <v>1</v>
      </c>
      <c r="K1099" s="25">
        <v>0</v>
      </c>
      <c r="L1099" s="25">
        <v>0</v>
      </c>
      <c r="M1099" s="25">
        <f>SUM(J1099:L1099)</f>
        <v>1</v>
      </c>
      <c r="N1099" s="21"/>
      <c r="O1099" s="24">
        <f>C1099+I1099</f>
        <v>195</v>
      </c>
      <c r="P1099" s="25">
        <f>D1099+J1099</f>
        <v>12</v>
      </c>
      <c r="Q1099" s="25">
        <f>E1099+K1099</f>
        <v>0</v>
      </c>
      <c r="R1099" s="25">
        <f>F1099+L1099</f>
        <v>0</v>
      </c>
      <c r="S1099" s="25">
        <f>G1099+M1099</f>
        <v>12</v>
      </c>
    </row>
    <row r="1100" spans="1:19" s="2" customFormat="1" ht="12.75">
      <c r="A1100" s="22" t="s">
        <v>919</v>
      </c>
      <c r="B1100" s="23"/>
      <c r="C1100" s="24">
        <f>C22+C33+C53+C63+C72+C99+C116+C126+C145+C166+C176+C186+C195+C206+C219+C239+C253+C268+C284+C404+C392+C377+C356+C345+C332+C321+C305+C883+C872+C853+C842+C833+C816+C801+C787+C766+C758+C748+C740+C726+C714+C702+C684+C668+C653+C619+C611+C602+C592+C573+C551+C541+C511+C477+C465+C450+C436+C430+C422+C1097+C1087+C1072+C1064+C1056+C1050+C1042+C1036+C1027+C1019+C1008+C1000+C995+C986+C978+C962+C948+C940+C927+C917+C897+C1078+C1099</f>
        <v>2323181</v>
      </c>
      <c r="D1100" s="25">
        <f>D22+D33+D53+D63+D72+D99+D116+D126+D145+D166+D176+D186+D195+D206+D219+D239+D253+D268+D284+D404+D392+D377+D356+D345+D332+D321+D305+D883+D872+D853+D842+D833+D816+D801+D787+D766+D758+D748+D740+D726+D714+D702+D684+D668+D653+D619+D611+D602+D592+D573+D551+D541+D511+D477+D465+D450+D436+D430+D422+D1097+D1087+D1072+D1064+D1056+D1050+D1042+D1036+D1027+D1019+D1008+D1000+D995+D986+D978+D962+D948+D940+D927+D917+D897+D1078+D1099</f>
        <v>852569</v>
      </c>
      <c r="E1100" s="25">
        <f>E22+E33+E53+E63+E72+E99+E116+E126+E145+E166+E176+E186+E195+E206+E219+E239+E253+E268+E284+E404+E392+E377+E356+E345+E332+E321+E305+E883+E872+E853+E842+E833+E816+E801+E787+E766+E758+E748+E740+E726+E714+E702+E684+E668+E653+E619+E611+E602+E592+E573+E551+E541+E511+E477+E465+E450+E436+E430+E422+E1097+E1087+E1072+E1064+E1056+E1050+E1042+E1036+E1027+E1019+E1008+E1000+E995+E986+E978+E962+E948+E940+E927+E917+E897+E1078+E1099</f>
        <v>13997</v>
      </c>
      <c r="F1100" s="25">
        <f>F22+F33+F53+F63+F72+F99+F116+F126+F145+F166+F176+F186+F195+F206+F219+F239+F253+F268+F284+F404+F392+F377+F356+F345+F332+F321+F305+F883+F872+F853+F842+F833+F816+F801+F787+F766+F758+F748+F740+F726+F714+F702+F684+F668+F653+F619+F611+F602+F592+F573+F551+F541+F511+F477+F465+F450+F436+F430+F422+F1097+F1087+F1072+F1064+F1056+F1050+F1042+F1036+F1027+F1019+F1008+F1000+F995+F986+F978+F962+F948+F940+F927+F917+F897+F1078+F1099</f>
        <v>548550</v>
      </c>
      <c r="G1100" s="25">
        <f>G22+G33+G53+G63+G72+G99+G116+G126+G145+G166+G176+G186+G195+G206+G219+G239+G253+G268+G284+G404+G392+G377+G356+G345+G332+G321+G305+G883+G872+G853+G842+G833+G816+G801+G787+G766+G758+G748+G740+G726+G714+G702+G684+G668+G653+G619+G611+G602+G592+G573+G551+G541+G511+G477+G465+G450+G436+G430+G422+G1097+G1087+G1072+G1064+G1056+G1050+G1042+G1036+G1027+G1019+G1008+G1000+G995+G986+G978+G962+G948+G940+G927+G917+G897+G1078+G1099</f>
        <v>1415116</v>
      </c>
      <c r="H1100" s="25"/>
      <c r="I1100" s="24">
        <f>I22+I33+I53+I63+I72+I99+I116+I126+I145+I166+I176+I186+I195+I206+I219+I239+I253+I268+I284+I404+I392+I377+I356+I345+I332+I321+I305+I883+I872+I853+I842+I833+I816+I801+I787+I766+I758+I748+I740+I726+I714+I702+I684+I668+I653+I619+I611+I602+I592+I573+I551+I541+I511+I477+I465+I450+I436+I430+I422+I1097+I1087+I1072+I1064+I1056+I1050+I1042+I1036+I1027+I1019+I1008+I1000+I995+I986+I978+I962+I948+I940+I927+I917+I897+I1078+I1099</f>
        <v>1033131</v>
      </c>
      <c r="J1100" s="25">
        <f>J22+J33+J53+J63+J72+J99+J116+J126+J145+J166+J176+J186+J195+J206+J219+J239+J253+J268+J284+J404+J392+J377+J356+J345+J332+J321+J305+J883+J872+J853+J842+J833+J816+J801+J787+J766+J758+J748+J740+J726+J714+J702+J684+J668+J653+J619+J611+J602+J592+J573+J551+J541+J511+J477+J465+J450+J436+J430+J422+J1097+J1087+J1072+J1064+J1056+J1050+J1042+J1036+J1027+J1019+J1008+J1000+J995+J986+J978+J962+J948+J940+J927+J917+J897+J1078+J1099</f>
        <v>157736</v>
      </c>
      <c r="K1100" s="25">
        <f>K22+K33+K53+K63+K72+K99+K116+K126+K145+K166+K176+K186+K195+K206+K219+K239+K253+K268+K284+K404+K392+K377+K356+K345+K332+K321+K305+K883+K872+K853+K842+K833+K816+K801+K787+K766+K758+K748+K740+K726+K714+K702+K684+K668+K653+K619+K611+K602+K592+K573+K551+K541+K511+K477+K465+K450+K436+K430+K422+K1097+K1087+K1072+K1064+K1056+K1050+K1042+K1036+K1027+K1019+K1008+K1000+K995+K986+K978+K962+K948+K940+K927+K917+K897+K1078+K1099</f>
        <v>1913</v>
      </c>
      <c r="L1100" s="25">
        <f>L22+L33+L53+L63+L72+L99+L116+L126+L145+L166+L176+L186+L195+L206+L219+L239+L253+L268+L284+L404+L392+L377+L356+L345+L332+L321+L305+L883+L872+L853+L842+L833+L816+L801+L787+L766+L758+L748+L740+L726+L714+L702+L684+L668+L653+L619+L611+L602+L592+L573+L551+L541+L511+L477+L465+L450+L436+L430+L422+L1097+L1087+L1072+L1064+L1056+L1050+L1042+L1036+L1027+L1019+L1008+L1000+L995+L986+L978+L962+L948+L940+L927+L917+L897+L1078+L1099</f>
        <v>84104</v>
      </c>
      <c r="M1100" s="25">
        <f>M22+M33+M53+M63+M72+M99+M116+M126+M145+M166+M176+M186+M195+M206+M219+M239+M253+M268+M284+M404+M392+M377+M356+M345+M332+M321+M305+M883+M872+M853+M842+M833+M816+M801+M787+M766+M758+M748+M740+M726+M714+M702+M684+M668+M653+M619+M611+M602+M592+M573+M551+M541+M511+M477+M465+M450+M436+M430+M422+M1097+M1087+M1072+M1064+M1056+M1050+M1042+M1036+M1027+M1019+M1008+M1000+M995+M986+M978+M962+M948+M940+M927+M917+M897+M1078+M1099</f>
        <v>243751</v>
      </c>
      <c r="N1100" s="25"/>
      <c r="O1100" s="24">
        <f>O22+O33+O53+O63+O72+O99+O116+O126+O145+O166+O176+O186+O195+O206+O219+O239+O253+O268+O284+O404+O392+O377+O356+O345+O332+O321+O305+O883+O872+O853+O842+O833+O816+O801+O787+O766+O758+O748+O740+O726+O714+O702+O684+O668+O653+O619+O611+O602+O592+O573+O551+O541+O511+O477+O465+O450+O436+O430+O422+O1097+O1087+O1072+O1064+O1056+O1050+O1042+O1036+O1027+O1019+O1008+O1000+O995+O986+O978+O962+O948+O940+O927+O917+O897+O1078+O1099</f>
        <v>3356312</v>
      </c>
      <c r="P1100" s="25">
        <f>P22+P33+P53+P63+P72+P99+P116+P126+P145+P166+P176+P186+P195+P206+P219+P239+P253+P268+P284+P404+P392+P377+P356+P345+P332+P321+P305+P883+P872+P853+P842+P833+P816+P801+P787+P766+P758+P748+P740+P726+P714+P702+P684+P668+P653+P619+P611+P602+P592+P573+P551+P541+P511+P477+P465+P450+P436+P430+P422+P1097+P1087+P1072+P1064+P1056+P1050+P1042+P1036+P1027+P1019+P1008+P1000+P995+P986+P978+P962+P948+P940+P927+P917+P897+P1078+P1099</f>
        <v>1010305</v>
      </c>
      <c r="Q1100" s="25">
        <f>Q22+Q33+Q53+Q63+Q72+Q99+Q116+Q126+Q145+Q166+Q176+Q186+Q195+Q206+Q219+Q239+Q253+Q268+Q284+Q404+Q392+Q377+Q356+Q345+Q332+Q321+Q305+Q883+Q872+Q853+Q842+Q833+Q816+Q801+Q787+Q766+Q758+Q748+Q740+Q726+Q714+Q702+Q684+Q668+Q653+Q619+Q611+Q602+Q592+Q573+Q551+Q541+Q511+Q477+Q465+Q450+Q436+Q430+Q422+Q1097+Q1087+Q1072+Q1064+Q1056+Q1050+Q1042+Q1036+Q1027+Q1019+Q1008+Q1000+Q995+Q986+Q978+Q962+Q948+Q940+Q927+Q917+Q897+Q1078+Q1099</f>
        <v>15910</v>
      </c>
      <c r="R1100" s="25">
        <f>R22+R33+R53+R63+R72+R99+R116+R126+R145+R166+R176+R186+R195+R206+R219+R239+R253+R268+R284+R404+R392+R377+R356+R345+R332+R321+R305+R883+R872+R853+R842+R833+R816+R801+R787+R766+R758+R748+R740+R726+R714+R702+R684+R668+R653+R619+R611+R602+R592+R573+R551+R541+R511+R477+R465+R450+R436+R430+R422+R1097+R1087+R1072+R1064+R1056+R1050+R1042+R1036+R1027+R1019+R1008+R1000+R995+R986+R978+R962+R948+R940+R927+R917+R897+R1078+R1099</f>
        <v>632654</v>
      </c>
      <c r="S1100" s="25">
        <f>S22+S33+S53+S63+S72+S99+S116+S126+S145+S166+S176+S186+S195+S206+S219+S239+S253+S268+S284+S404+S392+S377+S356+S345+S332+S321+S305+S883+S872+S853+S842+S833+S816+S801+S787+S766+S758+S748+S740+S726+S714+S702+S684+S668+S653+S619+S611+S602+S592+S573+S551+S541+S511+S477+S465+S450+S436+S430+S422+S1097+S1087+S1072+S1064+S1056+S1050+S1042+S1036+S1027+S1019+S1008+S1000+S995+S986+S978+S962+S948+S940+S927+S917+S897+S1078+S1099</f>
        <v>1658867</v>
      </c>
    </row>
    <row r="1101" spans="4:12" ht="12.75">
      <c r="D1101" s="20"/>
      <c r="G1101" s="21"/>
      <c r="J1101" s="20"/>
      <c r="L1101" s="20"/>
    </row>
    <row r="1102" spans="3:19" ht="12.75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4:19" ht="12.75">
      <c r="D1103" s="20"/>
      <c r="E1103" s="20"/>
      <c r="F1103" s="20"/>
      <c r="G1103" s="29"/>
      <c r="H1103" s="20"/>
      <c r="I1103" s="29"/>
      <c r="J1103" s="20"/>
      <c r="K1103" s="20"/>
      <c r="L1103" s="20"/>
      <c r="M1103" s="29"/>
      <c r="N1103" s="20"/>
      <c r="O1103" s="29"/>
      <c r="P1103" s="20"/>
      <c r="Q1103" s="20"/>
      <c r="R1103" s="20"/>
      <c r="S1103" s="29"/>
    </row>
    <row r="1104" ht="12.75">
      <c r="C1104" s="21"/>
    </row>
    <row r="1105" ht="12.75">
      <c r="C1105" s="21"/>
    </row>
  </sheetData>
  <mergeCells count="7">
    <mergeCell ref="A1:K1"/>
    <mergeCell ref="C3:G3"/>
    <mergeCell ref="I3:M3"/>
    <mergeCell ref="O3:S3"/>
    <mergeCell ref="D4:G4"/>
    <mergeCell ref="J4:M4"/>
    <mergeCell ref="P4:S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Aktüerya</dc:creator>
  <cp:keywords/>
  <dc:description/>
  <cp:lastModifiedBy>K06FNS002</cp:lastModifiedBy>
  <dcterms:created xsi:type="dcterms:W3CDTF">2006-02-08T13:45:13Z</dcterms:created>
  <dcterms:modified xsi:type="dcterms:W3CDTF">2008-01-08T08:10:54Z</dcterms:modified>
  <cp:category/>
  <cp:version/>
  <cp:contentType/>
  <cp:contentStatus/>
</cp:coreProperties>
</file>